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PDI 2018-22 U.ATO AGGIORNATO" sheetId="1" r:id="rId1"/>
  </sheets>
  <externalReferences>
    <externalReference r:id="rId2"/>
    <externalReference r:id="rId3"/>
  </externalReferences>
  <definedNames>
    <definedName name="_xlnm._FilterDatabase" localSheetId="0" hidden="1">'PDI 2018-22 U.ATO AGGIORNATO'!$A$3:$J$130</definedName>
    <definedName name="_xlnm.Print_Area" localSheetId="0">'PDI 2018-22 U.ATO AGGIORNATO'!#REF!</definedName>
    <definedName name="categoria">'[1]categorie INV'!#REF!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_xlnm.Print_Titles" localSheetId="0">'PDI 2018-22 U.ATO AGGIORNATO'!$3:$3</definedName>
  </definedNames>
  <calcPr calcId="145621"/>
</workbook>
</file>

<file path=xl/calcChain.xml><?xml version="1.0" encoding="utf-8"?>
<calcChain xmlns="http://schemas.openxmlformats.org/spreadsheetml/2006/main">
  <c r="I137" i="1" l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D103" i="1"/>
  <c r="I103" i="1"/>
  <c r="D102" i="1"/>
  <c r="I102" i="1"/>
  <c r="D101" i="1"/>
  <c r="I101" i="1"/>
  <c r="D100" i="1"/>
  <c r="I99" i="1"/>
  <c r="D99" i="1"/>
  <c r="I98" i="1"/>
  <c r="D98" i="1"/>
  <c r="D97" i="1"/>
  <c r="I97" i="1"/>
  <c r="D96" i="1"/>
  <c r="I96" i="1"/>
  <c r="I95" i="1"/>
  <c r="D95" i="1"/>
  <c r="I94" i="1"/>
  <c r="D93" i="1"/>
  <c r="I93" i="1"/>
  <c r="I92" i="1"/>
  <c r="D92" i="1"/>
  <c r="D91" i="1"/>
  <c r="I91" i="1"/>
  <c r="D90" i="1"/>
  <c r="I89" i="1"/>
  <c r="D89" i="1"/>
  <c r="I88" i="1"/>
  <c r="D88" i="1"/>
  <c r="D87" i="1"/>
  <c r="I87" i="1"/>
  <c r="I86" i="1"/>
  <c r="D86" i="1"/>
  <c r="D85" i="1"/>
  <c r="I85" i="1"/>
  <c r="I84" i="1"/>
  <c r="D84" i="1"/>
  <c r="I83" i="1"/>
  <c r="D83" i="1"/>
  <c r="I82" i="1"/>
  <c r="D82" i="1"/>
  <c r="I81" i="1"/>
  <c r="D81" i="1"/>
  <c r="D80" i="1"/>
  <c r="I80" i="1"/>
  <c r="D79" i="1"/>
  <c r="I79" i="1"/>
  <c r="I78" i="1"/>
  <c r="D78" i="1"/>
  <c r="D77" i="1"/>
  <c r="I77" i="1"/>
  <c r="I76" i="1"/>
  <c r="D76" i="1"/>
  <c r="D75" i="1"/>
  <c r="I75" i="1"/>
  <c r="I74" i="1"/>
  <c r="D74" i="1"/>
  <c r="I73" i="1"/>
  <c r="D73" i="1"/>
  <c r="D72" i="1"/>
  <c r="I72" i="1"/>
  <c r="I71" i="1"/>
  <c r="D71" i="1"/>
  <c r="D70" i="1"/>
  <c r="I70" i="1"/>
  <c r="I69" i="1"/>
  <c r="D69" i="1"/>
  <c r="I68" i="1"/>
  <c r="D68" i="1"/>
  <c r="D67" i="1"/>
  <c r="I67" i="1"/>
  <c r="I66" i="1"/>
  <c r="D66" i="1"/>
  <c r="I65" i="1"/>
  <c r="I64" i="1"/>
  <c r="D64" i="1"/>
  <c r="D63" i="1"/>
  <c r="I63" i="1"/>
  <c r="I62" i="1"/>
  <c r="D62" i="1"/>
  <c r="D61" i="1"/>
  <c r="I61" i="1"/>
  <c r="D60" i="1"/>
  <c r="I60" i="1"/>
  <c r="I139" i="1" s="1"/>
  <c r="I59" i="1"/>
  <c r="D59" i="1"/>
  <c r="D58" i="1"/>
  <c r="I58" i="1"/>
  <c r="I57" i="1"/>
  <c r="D57" i="1"/>
  <c r="D56" i="1"/>
  <c r="I56" i="1"/>
  <c r="I55" i="1"/>
  <c r="D55" i="1"/>
  <c r="I54" i="1"/>
  <c r="D54" i="1"/>
  <c r="D53" i="1"/>
  <c r="I53" i="1"/>
  <c r="D52" i="1"/>
  <c r="I52" i="1"/>
  <c r="I51" i="1"/>
  <c r="D51" i="1"/>
  <c r="D50" i="1"/>
  <c r="I50" i="1"/>
  <c r="I49" i="1"/>
  <c r="D49" i="1"/>
  <c r="D48" i="1"/>
  <c r="I48" i="1"/>
  <c r="I47" i="1"/>
  <c r="D47" i="1"/>
  <c r="I46" i="1"/>
  <c r="D46" i="1"/>
  <c r="D45" i="1"/>
  <c r="I45" i="1"/>
  <c r="D44" i="1"/>
  <c r="I44" i="1"/>
  <c r="I43" i="1"/>
  <c r="D43" i="1"/>
  <c r="D42" i="1"/>
  <c r="I42" i="1"/>
  <c r="I41" i="1"/>
  <c r="I136" i="1" s="1"/>
  <c r="D41" i="1"/>
  <c r="D40" i="1"/>
  <c r="I40" i="1"/>
  <c r="I39" i="1"/>
  <c r="D39" i="1"/>
  <c r="D38" i="1"/>
  <c r="I38" i="1"/>
  <c r="I37" i="1"/>
  <c r="D37" i="1"/>
  <c r="I36" i="1"/>
  <c r="D36" i="1"/>
  <c r="D35" i="1"/>
  <c r="I35" i="1"/>
  <c r="D34" i="1"/>
  <c r="I34" i="1"/>
  <c r="I33" i="1"/>
  <c r="D33" i="1"/>
  <c r="D32" i="1"/>
  <c r="I32" i="1"/>
  <c r="I31" i="1"/>
  <c r="D31" i="1"/>
  <c r="D30" i="1"/>
  <c r="I30" i="1"/>
  <c r="I29" i="1"/>
  <c r="D29" i="1"/>
  <c r="I28" i="1"/>
  <c r="D28" i="1"/>
  <c r="D27" i="1"/>
  <c r="I27" i="1"/>
  <c r="D26" i="1"/>
  <c r="I26" i="1"/>
  <c r="I25" i="1"/>
  <c r="D25" i="1"/>
  <c r="D24" i="1"/>
  <c r="I24" i="1"/>
  <c r="I23" i="1"/>
  <c r="D23" i="1"/>
  <c r="D22" i="1"/>
  <c r="I22" i="1"/>
  <c r="I21" i="1"/>
  <c r="D21" i="1"/>
  <c r="I20" i="1"/>
  <c r="D20" i="1"/>
  <c r="D19" i="1"/>
  <c r="I19" i="1"/>
  <c r="D18" i="1"/>
  <c r="I18" i="1"/>
  <c r="I17" i="1"/>
  <c r="D17" i="1"/>
  <c r="D16" i="1"/>
  <c r="I16" i="1"/>
  <c r="I15" i="1"/>
  <c r="D15" i="1"/>
  <c r="D14" i="1"/>
  <c r="I14" i="1"/>
  <c r="I13" i="1"/>
  <c r="D13" i="1"/>
  <c r="I12" i="1"/>
  <c r="D12" i="1"/>
  <c r="D11" i="1"/>
  <c r="I11" i="1"/>
  <c r="I10" i="1"/>
  <c r="D10" i="1"/>
  <c r="D9" i="1"/>
  <c r="I9" i="1"/>
  <c r="I8" i="1"/>
  <c r="D8" i="1"/>
  <c r="I7" i="1"/>
  <c r="D7" i="1"/>
  <c r="D6" i="1"/>
  <c r="I6" i="1"/>
  <c r="I133" i="1" s="1"/>
  <c r="I5" i="1"/>
  <c r="I138" i="1" s="1"/>
  <c r="D5" i="1"/>
  <c r="D4" i="1"/>
  <c r="I4" i="1"/>
  <c r="I140" i="1" s="1"/>
</calcChain>
</file>

<file path=xl/sharedStrings.xml><?xml version="1.0" encoding="utf-8"?>
<sst xmlns="http://schemas.openxmlformats.org/spreadsheetml/2006/main" count="609" uniqueCount="304">
  <si>
    <t>Programma Interventi S.I.I.</t>
  </si>
  <si>
    <t>CODICE GESTORE</t>
  </si>
  <si>
    <t>COMUNI INTERESSATI</t>
  </si>
  <si>
    <t>SEGMENTO IDRICO</t>
  </si>
  <si>
    <t>ID INTERVENTO</t>
  </si>
  <si>
    <t xml:space="preserve">DENOMINAZIONE INTERVENTO </t>
  </si>
  <si>
    <t xml:space="preserve">DESCRIZIONE INTERVENTO   </t>
  </si>
  <si>
    <t>Importo Totale Opera
€</t>
  </si>
  <si>
    <t>Importo finanziato con altre fonti
€</t>
  </si>
  <si>
    <t xml:space="preserve">IMPORTO INSERITO IN TARIFFA S.I.I. 
€ </t>
  </si>
  <si>
    <t>TEMPISTICA</t>
  </si>
  <si>
    <t>UNIACQUE</t>
  </si>
  <si>
    <t>Adrara San Rocco</t>
  </si>
  <si>
    <t>Acquedotto</t>
  </si>
  <si>
    <t>Potenziamento serbatoio Duseone</t>
  </si>
  <si>
    <t>Ampliamento serbatoio comunale da 230 mc a 500/600 mc per far fronte ai consumi in periodo estivo</t>
  </si>
  <si>
    <t>Albano Sant'Alessandro</t>
  </si>
  <si>
    <t>Fognatura</t>
  </si>
  <si>
    <t>Estensione fognatura fuori agglomerato  via Sant'Alessandro</t>
  </si>
  <si>
    <t>Realizzazione nuova rete a servizio della residenza "Il Boschetto" e delle abitazioni lungo la via Sant'Alessandro</t>
  </si>
  <si>
    <t>Albino</t>
  </si>
  <si>
    <t>Estensione acquedotto per collegamento tra serbatoi Rovaro e Molinello</t>
  </si>
  <si>
    <t>Realizzazione nuova rete  per il potenziamento dell'approvigionamento idrico zona oltre Serio</t>
  </si>
  <si>
    <t>Algua</t>
  </si>
  <si>
    <t>Collettamento o trattamento 8 TND - Priorità 2</t>
  </si>
  <si>
    <t>Collettamento o trattamento TND  2-4-5-6-7-8-18new-19new</t>
  </si>
  <si>
    <t>Almè</t>
  </si>
  <si>
    <t>Estensione fognatura in agglomerato nei pressi di via Iseni per eliminazione scarichi privati nel Torrente Rino tombinato</t>
  </si>
  <si>
    <t>Realizzazione di tubazione aperta da appendere al tombotto o alternativa soluzione di collettamento</t>
  </si>
  <si>
    <t>Almenno San Salvatore</t>
  </si>
  <si>
    <t>Rifacimento serbatoio Barlino</t>
  </si>
  <si>
    <t>Rifacimento del serbatoio Barlino in comune di Almenno S.Salvatore: impermeabilizzazione interna vasche, esterna copertura.</t>
  </si>
  <si>
    <t>Potenziamento fognatura di via Romanelle, Sizzi e altre</t>
  </si>
  <si>
    <t xml:space="preserve">Rifacimento e potenziamento collettore fognatura di via Romanelle, Sizzi e altre
Tubazioni DN 800 L=100 m - DN 1000 L=150 m </t>
  </si>
  <si>
    <t>Alzano Lombardo</t>
  </si>
  <si>
    <t>Rifacimento serbatoio Casello</t>
  </si>
  <si>
    <t>Rifacimento del serbatoio Casello in comune di Alzano Lombardo: impermeabilizzazione vasche e parte idraulica interna</t>
  </si>
  <si>
    <t>Antegnate</t>
  </si>
  <si>
    <t>Rifacimento fognatura di via Manzoni</t>
  </si>
  <si>
    <t>Rifacimento della fognatura di via Manzoni</t>
  </si>
  <si>
    <t>Ardesio</t>
  </si>
  <si>
    <t>Collettamento o trattamento di 6 TND - Priorità 2</t>
  </si>
  <si>
    <t>Collettamento o trattamento TND S16, 17, 18, 19, 20, 21: Valcanale - Bani, Rizzoli, Marinoni, Barenzini</t>
  </si>
  <si>
    <t>Azzano San Paolo</t>
  </si>
  <si>
    <t>Realizzazione nuove reti adduttrici</t>
  </si>
  <si>
    <t>Realizzazione di nuova rete adduttrice per il potenziamento del servizio al comune di Azzano S. Paolo (3 km DN250)</t>
  </si>
  <si>
    <t>Bagnatica</t>
  </si>
  <si>
    <t>Rifacimento rete adduttrice in via Papa Giovanni XXIII</t>
  </si>
  <si>
    <t>Rifacimento rete adduttrice in via Papa Giovanni XXIII in acciaio DN 150 per circa 1000ml</t>
  </si>
  <si>
    <t>Bedulita</t>
  </si>
  <si>
    <t>Rifacimento tratto di acquedotto Capietrobelli-Cazenerino</t>
  </si>
  <si>
    <t>Rifacimento tratto di acquedotto Capietrobelli-Cazenerino e costruzione tratto di fognatura</t>
  </si>
  <si>
    <t>Berbenno</t>
  </si>
  <si>
    <t>Potenziamento serbatoio Vittoriale</t>
  </si>
  <si>
    <t>Ampliamento capacità di stoccaggio acqua del serbatoio esistente denominato "Vittoriale" dagli attuali mc. 140 ai futuri mc. 400 al fine di consentire l'accumulo di acqua potabile proveniente dalle Sorgenti Gemelle</t>
  </si>
  <si>
    <t>Bergamo</t>
  </si>
  <si>
    <t>Rifacimento serbatoio Sant'Agostino</t>
  </si>
  <si>
    <t>Rifacimento del serbatoio di Sant'Agostino: risanamento vasche, rifacimento copertura e pareti esterne</t>
  </si>
  <si>
    <t>Rifacimento serbatoio Bastia</t>
  </si>
  <si>
    <t>Rifacimento del serbatoio Bastia: risanamento vasche, rifacimento copertura e pareti esterne</t>
  </si>
  <si>
    <t>Bergamo
(depuratore)</t>
  </si>
  <si>
    <t>Depurazione</t>
  </si>
  <si>
    <t>Adeguamento impianto di depurazione</t>
  </si>
  <si>
    <t>Bianzano</t>
  </si>
  <si>
    <t>Potenziamento rete di distribuzione dal serbatoio Forcella e Forcellino sino alla Strada del Vento</t>
  </si>
  <si>
    <t xml:space="preserve">Intervento connesso ad AT1-2-3. Linea alta 880m DE110 PE100; linea bassa 1210m DE125 PE100 e 480m DE110 PE 100 </t>
  </si>
  <si>
    <t>Potenziamento condotta premente da sorgente Maddalena a serbatoio Forcella</t>
  </si>
  <si>
    <t>Ristrutturazione bacino di sollevamento e tubazione premente con cavidotto DN 110 lunghezza 1800 m</t>
  </si>
  <si>
    <t>Estensione acquedotto con nuovo collegamento sorgente Mora (Cene) - sorgente Maddalena</t>
  </si>
  <si>
    <t>Realizzazione nuova rete. 860m DN 110 Ghisa con pompaggio verso il serbatoio</t>
  </si>
  <si>
    <t>Blello</t>
  </si>
  <si>
    <t>Ottimizzazione rete acquedotto</t>
  </si>
  <si>
    <t>Bolgare</t>
  </si>
  <si>
    <t>Potenziamento fognatura nell'attraversamento del fiume Cherio prima della stazione di sollevamento</t>
  </si>
  <si>
    <t xml:space="preserve">Potenziamento fognatura sostituendo il tubo esistente dn 300 con nuova tubazione adeguata a convogliare almeno 750 l/ab/giorno. Rivedere profondita' tubazione previa verifica compatibilita' quote con stazione di sollevamento a valle </t>
  </si>
  <si>
    <t>Castelli Calepio</t>
  </si>
  <si>
    <t>Realizzazione nuovo pozzo per potenziamento del rifornimento idrico dei Comuni della Val Calepio mediante la realizzazione di un nuovo pozzo</t>
  </si>
  <si>
    <t xml:space="preserve">Trivellazione nuovo pozzo a Castelli Calepio e collegamenti </t>
  </si>
  <si>
    <t>Cenate Sopra</t>
  </si>
  <si>
    <t>Rifacimento acquedotto località Corna, vie Bassetti e Moioli</t>
  </si>
  <si>
    <t>Rifacimento acquedotto località Corna, vie Bassetti e Moioli per una lunghezza complessiva di ml 900</t>
  </si>
  <si>
    <t>Cene</t>
  </si>
  <si>
    <t>Rifacimento rete di adduzione e distribuzione Valle Rossa</t>
  </si>
  <si>
    <t>Sostituzione tratti di tubazioni di adduzione e distribuzione dal serbatoio Motta alla sorgente Mora</t>
  </si>
  <si>
    <t>Cerete</t>
  </si>
  <si>
    <t>Rifacimento acquedotto di via Locatelli</t>
  </si>
  <si>
    <t>Rifacimento rete di via Locatelli</t>
  </si>
  <si>
    <t>Chiuduno</t>
  </si>
  <si>
    <t>Estensione fognatura in agglomerato per dismissione del depuratore di via Sturzo e collettamento al depuratore di via Mulino</t>
  </si>
  <si>
    <t>Cividate al Piano</t>
  </si>
  <si>
    <t>Rifacimento acquedotto in varie vie del centro storico</t>
  </si>
  <si>
    <t>Rifacimento acquedotto in varie vie del centro storico: vie Ospedale, San Rocco, Trieste, San Nicolò. Intervento da realizzarsi contestualmente al rifacimento della fognatura.</t>
  </si>
  <si>
    <t>Adeguamento e potenziamento impianto di depurazione comunale</t>
  </si>
  <si>
    <t>Adeguamento e potenziamento biologico e idraulico impianto di depurazione comunale</t>
  </si>
  <si>
    <t>Rifacimento fognatura in varie vie del centro storico</t>
  </si>
  <si>
    <t>Rifacimento fognatura in varie vie del centro storico: vie Ospedale, San Rocco, Trieste, San Nicolò. Intervento da realizzarsi contestualmente al rifacimento dell'acquedotto.</t>
  </si>
  <si>
    <t>Clusone</t>
  </si>
  <si>
    <t>Rifacimento rete adduzione da sorgente Nasolino a serbatoio Chiesa</t>
  </si>
  <si>
    <t>Rifacimento adduzione da sorgente Nasolino a serbatoio Chiesa. Lunghezza 4600 m, DN 125 mm in acciaio</t>
  </si>
  <si>
    <t>Potenziamento acquedotto comunale da serbatoio Fiorine a Via Belvedere</t>
  </si>
  <si>
    <t>Potenziamento acquedotto comunale da serbatoio Fiorine a Via Belvedere ml 1600, DN 140 mm</t>
  </si>
  <si>
    <t>Colere</t>
  </si>
  <si>
    <t xml:space="preserve">Trattamento 1 TND (Cantoniera della Presolana) - Priorità 2 </t>
  </si>
  <si>
    <t>Trattamento TND S14 (Cantoniera della Presolana)</t>
  </si>
  <si>
    <t>Cologno al Serio</t>
  </si>
  <si>
    <t>Rifacimento fognatura in Via del Maglio per l'eliminazione acque parassite</t>
  </si>
  <si>
    <t>Colzate</t>
  </si>
  <si>
    <t>Collettamento 1 TND (Rio Pisonda) - Priorità 1</t>
  </si>
  <si>
    <t>Collettamento TND Rio Pisonda - Priorità 1</t>
  </si>
  <si>
    <t>Cortenuova</t>
  </si>
  <si>
    <t>Potenziamento fognatura da stazione sollevamento loc. Galeazze al depuratore</t>
  </si>
  <si>
    <t>Potenziamento fognatura da stazione sollevamento loc. Galeazze al depuratore per risolvere i problemi di sovraccarico idraulico</t>
  </si>
  <si>
    <t>Costa Valle Imagna</t>
  </si>
  <si>
    <t xml:space="preserve">Realizzazione nuova fognatura da loc. Valpagna a loc. Fosso Rale per eliminare commistione con valletta del reticolo idrico
</t>
  </si>
  <si>
    <t>Realizzazione nuova fognatura da loc. Valpagna a loc. Fosso Rale per eliminare commistione con valletta del reticolo idrico</t>
  </si>
  <si>
    <t>Costa Volpino</t>
  </si>
  <si>
    <t>Estensione fognatura in agglomerato per razionalizzazione della stessa in via Nazionale</t>
  </si>
  <si>
    <t>Realizzazione nuova rete per eliminazione della stazione di sollevamento in zona ristorante Franini e collegamento alla fognatura essistente nei pressi della rotatoria di via Nazionale</t>
  </si>
  <si>
    <t>Covo</t>
  </si>
  <si>
    <t>Adeguamento sezione denitrificazione e sedimentazione</t>
  </si>
  <si>
    <t>Endine Gaiano</t>
  </si>
  <si>
    <t>Spostamento Acquedotto dei Laghi in località Cantamesse</t>
  </si>
  <si>
    <t>Rifacimento acquedotto (110 PEAD) e fognatura  (500 gres) in via Repubblica Alta (da PL Girù in direzione Bergamo). Circa 300m.</t>
  </si>
  <si>
    <t>Rifacimento tubazione premente da stazione di sollevamento in loc. Pertegalli a nuova rotatoria Piangaiano</t>
  </si>
  <si>
    <t>Rifacimento collettore sovracomunale e fognatura loc. Cantamesse</t>
  </si>
  <si>
    <t>Fara Olivana con Sola</t>
  </si>
  <si>
    <t>Potenziamento della rete adduttrice da Fara a Sola</t>
  </si>
  <si>
    <t>Potenziamento dell'adduttrice da Fara a Sola con DN 150 per sopperire alle carenze d'acqua a Sola e Isso</t>
  </si>
  <si>
    <t>Fonteno</t>
  </si>
  <si>
    <t>Rifacimento rete di adduzione da sorgente Grioni a serbatoio Ponte</t>
  </si>
  <si>
    <t>Ristrutturazione tubazione DN 100 in ghisa sferoidale/acciaio per una lunghezza di ml 2000</t>
  </si>
  <si>
    <t>Foresto Sparso</t>
  </si>
  <si>
    <t>Potenziamento rete adduttrice da serbatoio Clos in Borgo di Terzo a Serbatoio Casino</t>
  </si>
  <si>
    <t>Realizzazione di ml 2500 tubazione in acciaio/ghisa DN 150 con cavidotto per telecontrollo e sistema di sfiati</t>
  </si>
  <si>
    <t>Potenziamento serbatoio Casino</t>
  </si>
  <si>
    <t>Potenziamento serbatoio Casino per un volume di 600 mc.</t>
  </si>
  <si>
    <t>Potenziamento e ristrutturazione rete di distribuzione in via  Tremellini (S.P. n°81)</t>
  </si>
  <si>
    <t>Realizzazione ml 1500 tubazioni in PEAD F 140 PN 25 con rifacimento degli allacciamenti d'utenza fino alla proprietà privata.</t>
  </si>
  <si>
    <t>Gandino</t>
  </si>
  <si>
    <t>Interventi di separazione del reticolo idrico dalla fognatura comunale</t>
  </si>
  <si>
    <t>Gazzaniga</t>
  </si>
  <si>
    <t>Eliminazione delle acque parassite dalla fognatura comunale</t>
  </si>
  <si>
    <t>Eliminazione degli apporti di acque bianche (commistione reticolo minore e fognatura) che comportano un sovraccarico della rete fognaria comunale e del collettore consortile afferente al depuratore intercomunale di Ranica</t>
  </si>
  <si>
    <t>Ghisalba</t>
  </si>
  <si>
    <t>Rifacimento impermeabilizzazione interna serbatoio Ghisalba</t>
  </si>
  <si>
    <t>Realizzazione nuovo pozzo</t>
  </si>
  <si>
    <t>Realizzazione di un nuovo pozzo per potenziamento del campo pozzi esistente</t>
  </si>
  <si>
    <t>Gorlago</t>
  </si>
  <si>
    <t>Potenziamento canale scolmatore via Montecchi</t>
  </si>
  <si>
    <t>Potenziamento tubazione esistente sottodimensionata</t>
  </si>
  <si>
    <t>Gorno</t>
  </si>
  <si>
    <t xml:space="preserve">Rifacimento rete di adduzione da serbatoio Basello a serbatoio Peroli </t>
  </si>
  <si>
    <t xml:space="preserve">Rifacimento rete di adduzione Riso Fanciulli </t>
  </si>
  <si>
    <t>Sostituzione rete di adduzione Riso Fanciulli fino al serbatoio Peroli</t>
  </si>
  <si>
    <t>Collettamento o trattamento 6 TND - Priorità 1 e 2</t>
  </si>
  <si>
    <t>Collettamento o trattamento TND  T6-10-11 (11a e 11b)-12-14-16</t>
  </si>
  <si>
    <t>Grassobbio</t>
  </si>
  <si>
    <t>Potenziamento acquedotto via dei Pascoli da Grassobbio a Capannelle di Zanica</t>
  </si>
  <si>
    <t>Estensione fognatura mediante realizzazione del collettore Urgnano (Basella) - Grassobbio</t>
  </si>
  <si>
    <t>Realizzazione del 2° lotto del nuovo collettore consortile Grassobbio - Urgnano: tratto da depuratore di Grassobbio ad esistente collettore in Urgnano</t>
  </si>
  <si>
    <t>Realizzazione nuovo sfioratore in Via per Azzano</t>
  </si>
  <si>
    <t>Realizzazione di sfioratore con recapito in roggia Morlino Nuvolo</t>
  </si>
  <si>
    <t>Gromo</t>
  </si>
  <si>
    <t>Collettamento 2 TND (Spiazzi) - Priorità 2</t>
  </si>
  <si>
    <t>Collettamento TND 2 - 3 (Spiazzi)</t>
  </si>
  <si>
    <t>Leffe</t>
  </si>
  <si>
    <t>Estensione acquedotto per collegamento serbatoio Monte Beio / Bacino Cler</t>
  </si>
  <si>
    <t>Realizzazione rete di collegamento tra il serbatoio Monte Beio ed il serbatoio Cler per circa 600 ml</t>
  </si>
  <si>
    <t>Rifacimento e spostamento fognatura nei torrenti Rino e Romna</t>
  </si>
  <si>
    <t>Martinengo</t>
  </si>
  <si>
    <t>Potenziamento tratto di fognatura in via Molino Nuovo - 2° lotto</t>
  </si>
  <si>
    <t>Oneta</t>
  </si>
  <si>
    <t>Collettamento o trattamento 9 TND - Priorità 2</t>
  </si>
  <si>
    <t>Collettamento o trattamento TND  6, 7, 8, 9, 10,  12, 14, 16, 19</t>
  </si>
  <si>
    <t>Onore</t>
  </si>
  <si>
    <t>Realizzazione vasca di denitrificazione</t>
  </si>
  <si>
    <t>Osio Sopra</t>
  </si>
  <si>
    <t>Potenziamento fognatura centro storico per risoluzione insufficienza idraulica. Primo lotto.</t>
  </si>
  <si>
    <t>Installazione nuova stazione di sollevamento in via Maccarini</t>
  </si>
  <si>
    <t>Peia</t>
  </si>
  <si>
    <t>Realizzazione nuovo serbatoio in località Peia Alta/ ampliamento serbatoio Galutello</t>
  </si>
  <si>
    <t>Piario</t>
  </si>
  <si>
    <t>Potenziamento fognatura sulla pista ciclabile al di sotto di via Mons. Speranza</t>
  </si>
  <si>
    <t>Potenziamento fognatura sulla pista ciclabile al di sotto di via Mons. Speranza per risoluzione insufficienza idraulica</t>
  </si>
  <si>
    <t>Ponte Nossa (depuratore)</t>
  </si>
  <si>
    <t>Realizzazione opere di collettamento e depurazione a servizio della media e alta valle seriana</t>
  </si>
  <si>
    <t>Pradalunga</t>
  </si>
  <si>
    <t>Rifacimento rete adduzione al serbatoio Vassalli</t>
  </si>
  <si>
    <t>Premolo</t>
  </si>
  <si>
    <t>Rifacimento acquedotto Via A. Moro e adduttrice da Nossana</t>
  </si>
  <si>
    <t>Ranica</t>
  </si>
  <si>
    <t>Potenziamento della fognatura di via Chignola Alta</t>
  </si>
  <si>
    <t>Potenziamento della fognatura di via Chignola Alta per risoluzione insufficienza idraulica: ø630 per L=270m</t>
  </si>
  <si>
    <t>Scanzorosciate</t>
  </si>
  <si>
    <t>Collettamento 2 TND - Priorità 1</t>
  </si>
  <si>
    <t>Collettamento TND via Monte Sabotino e via Monte San Michele</t>
  </si>
  <si>
    <t>Schilpario</t>
  </si>
  <si>
    <t xml:space="preserve">Trattamento 1 TND (Pradella) - Priorità 2 </t>
  </si>
  <si>
    <t>Trattamento TND S1  (loc. Pradella)</t>
  </si>
  <si>
    <t>Songavazzo</t>
  </si>
  <si>
    <t>Rifacimento acquedotto via Vittorio Veneto</t>
  </si>
  <si>
    <t>Rifacimento acquedotto via Vittorio Veneto per 1500 ml</t>
  </si>
  <si>
    <t>Sovere</t>
  </si>
  <si>
    <t>Spostamento Acquedotto dei Laghi in comune di Sovere</t>
  </si>
  <si>
    <t>Deviazione tracciato Acquedotto dei Laghi in comune di Sovere per un tratto di 2000 m tubo in ghisa diametro 700 m</t>
  </si>
  <si>
    <t>Rifacimento tratto di attraversamento Acquedotto dei Laghi nel Torrente Borlezza</t>
  </si>
  <si>
    <t>Rifacimento acquedotto da valle Matti a stazione del sollevamento Acquedotto dei laghi</t>
  </si>
  <si>
    <t xml:space="preserve">Realizzazione ml 650 tubazione in PEAD F 110 </t>
  </si>
  <si>
    <t>Taleggio</t>
  </si>
  <si>
    <t>Tratttamento di  TND (Peghera) - Priorità 2</t>
  </si>
  <si>
    <t>Tratttamento di TND S13 Peghera Pianfrino e T12 Peghera potenziamento fossa (Asturi)</t>
  </si>
  <si>
    <t>Acquedotto loc. Bonetto e Capofoppa</t>
  </si>
  <si>
    <t>Val Brembilla
(Brembilla)</t>
  </si>
  <si>
    <t xml:space="preserve">Collettamento 1 TND (Castignola) - Priorità 2 </t>
  </si>
  <si>
    <t>Collettamento TND S36 (loc. Castignola)</t>
  </si>
  <si>
    <t>Estensione fognatura in agglomerato via Quarenghi</t>
  </si>
  <si>
    <t>Estensione fognatura in agglomerato via Quarenghi
350 m</t>
  </si>
  <si>
    <t>Vilminore di Scalve</t>
  </si>
  <si>
    <t>Estensione fognatura per collettamento Vilminore capoluogo al collettore di Valle</t>
  </si>
  <si>
    <t>Allaccio terminali Vilminore al collettore di Valle</t>
  </si>
  <si>
    <t>Collettamento/trattamento 3 TND - Priorità 2</t>
  </si>
  <si>
    <t>Collettamento/trattamento TND T1  (Nona) -2 (Teveno) -3 (Bueggio)</t>
  </si>
  <si>
    <t xml:space="preserve">Zogno  </t>
  </si>
  <si>
    <t>Potenziamento impianto di depurazione per adeguamento al nuovo carico per i nuovi collettamenti effettuati</t>
  </si>
  <si>
    <t>Comuni diversi</t>
  </si>
  <si>
    <t>Collettamento Orio al Serio  al depuratore di Cologno al Serio - 2° lotto: Azzano San Paolo Zanica</t>
  </si>
  <si>
    <t>Potenziamento della rete esistente per adeguarla alle nuove portate in arrivo da Orio al Serio e dal Polo del Lusso di Azzano.
L=1800m</t>
  </si>
  <si>
    <t>Estensione acquedotto per collegamento tra il comune di Albano San Alessandro ed il comune di San Paolo d'Argon</t>
  </si>
  <si>
    <t>Estensione rete per collegamento tra il comune di Albano San Alessandro ed il comune di San Paolo d'Argon</t>
  </si>
  <si>
    <t>Completamento rete di collettamento Songavazzo ed impianto di depurazione intercomunale di Cerete</t>
  </si>
  <si>
    <t>Completamento e adeguamento del sistema di collettamento e depurazione delle acque reflue dei comuni di Rovetta e Fino del monte 1° e 2° lotto</t>
  </si>
  <si>
    <t>Dismissione impianto di Fino del Monte, collettamento reflui all'impianto di Rovetta e potenziamento impianto di Rovetta</t>
  </si>
  <si>
    <t>Rimozione tubazioni acquedotto in fibrocemento</t>
  </si>
  <si>
    <t>Competenza 2020</t>
  </si>
  <si>
    <t>Competenza 2021</t>
  </si>
  <si>
    <t>Competenza 2022</t>
  </si>
  <si>
    <t>Villa d'Ogna</t>
  </si>
  <si>
    <t>UNIF2FC124L01</t>
  </si>
  <si>
    <t>Collettore Villa d'Ogna - Ponte Nossa</t>
  </si>
  <si>
    <t>UNID2DB129L01</t>
  </si>
  <si>
    <t>Adeguamento fossa Imhoff T6 Sottochiesa Mulino</t>
  </si>
  <si>
    <t>San Giovanni Bianco</t>
  </si>
  <si>
    <t>UNIF2FC125L01</t>
  </si>
  <si>
    <t>Estensione rete fognaria lungo il fiume Brembo</t>
  </si>
  <si>
    <t>Seriate</t>
  </si>
  <si>
    <t>UNIF2FC126L01</t>
  </si>
  <si>
    <t>Estensione rete fognaria fuori agglomerato Via Rovereto</t>
  </si>
  <si>
    <t>UNIF4FB127L01</t>
  </si>
  <si>
    <t>Realizzazione rete fognaria centro storico</t>
  </si>
  <si>
    <t>Adrara San Martino</t>
  </si>
  <si>
    <t>UNIF1TA128L02</t>
  </si>
  <si>
    <t>Collettamento terminali non depurati lotti 2 e 3</t>
  </si>
  <si>
    <t>UNIF1TA128L03</t>
  </si>
  <si>
    <t>Collettamento terminali non depurati lotto 4</t>
  </si>
  <si>
    <t>UNIF4FB130L01</t>
  </si>
  <si>
    <t>Adeguamento fognatura Via Buratti</t>
  </si>
  <si>
    <t>Caprino</t>
  </si>
  <si>
    <t>UNIF2TA131L01</t>
  </si>
  <si>
    <t>Collettamento TND agglomerato "Cisano Bergamasco" comune di nuova acquisizione</t>
  </si>
  <si>
    <t>Castione della Presolana</t>
  </si>
  <si>
    <t>UNIF2FC132L01</t>
  </si>
  <si>
    <t>Estensione rete fognatura Via Pascoli</t>
  </si>
  <si>
    <t>Curno</t>
  </si>
  <si>
    <t>UNIF2FC133L01</t>
  </si>
  <si>
    <t>Realizzazione tratto di collettore da Via Gandhi a Via Jotti</t>
  </si>
  <si>
    <t>Gandellino</t>
  </si>
  <si>
    <t>UNIF2FC134L01</t>
  </si>
  <si>
    <t>Potenziamento fognatura comune di nuova acquisizione</t>
  </si>
  <si>
    <t>Martinengo
(depuratore)</t>
  </si>
  <si>
    <t>UNID2DB135L01</t>
  </si>
  <si>
    <t>Adeguamento impianto di depurazione - lotto 2</t>
  </si>
  <si>
    <t>Palosco</t>
  </si>
  <si>
    <t>UNIF2FC136L01</t>
  </si>
  <si>
    <t>Estensione rete fognatura Via Torre Passere</t>
  </si>
  <si>
    <t>Parre</t>
  </si>
  <si>
    <t>UNIF4FB137L01</t>
  </si>
  <si>
    <t>Adeguamento fognatura Via Quinta Valle e Via Cossali</t>
  </si>
  <si>
    <t>Ponte Nossa</t>
  </si>
  <si>
    <t>UNIA3AB138L01</t>
  </si>
  <si>
    <t xml:space="preserve">Sistemazione di misura sorgente Nossana </t>
  </si>
  <si>
    <t>Treviolo</t>
  </si>
  <si>
    <t>UNIF2FC139L01</t>
  </si>
  <si>
    <t>Realizzazione fognatura acque nere Via fratelli Bandiera</t>
  </si>
  <si>
    <t>Val Serina</t>
  </si>
  <si>
    <t>UNIF4FB140L01</t>
  </si>
  <si>
    <t>Adeguamento fognatura e acquedotto località Ambria</t>
  </si>
  <si>
    <t>Valbondione</t>
  </si>
  <si>
    <t>UNIF2FC141L01</t>
  </si>
  <si>
    <t>Valbrembo
(depuratore)</t>
  </si>
  <si>
    <t>UNID2DB142L01</t>
  </si>
  <si>
    <t>UNID3TA143L01</t>
  </si>
  <si>
    <t>Realizzazione fosse Imhoff per i terminali T1-Grasso e T3-Pizzino</t>
  </si>
  <si>
    <t>UNIF4FB144L01</t>
  </si>
  <si>
    <t xml:space="preserve">Rifacimento di un tratto di collettore in Via Montenegrone </t>
  </si>
  <si>
    <t>Rifacimento di un tratto di collettore in Via Montenegrone nei pressi dell'incrocio con Via Serradesca con posa lungo un nuovo percorso e spostamento della cameretta di sfioro</t>
  </si>
  <si>
    <t>UNIF4FB145L01</t>
  </si>
  <si>
    <t>Rifacimento e potenziamento del collettore fognario di Via Papa Giovanni XXIII – Via delle Gazze</t>
  </si>
  <si>
    <t>Rifacimento e potenziamento del collettore fognario di Via Papa Giovanni XXIII - Via delle Gazze con posa lungo un nuovo percorso</t>
  </si>
  <si>
    <t>Urgnano</t>
  </si>
  <si>
    <t>UNIF4FB146L01</t>
  </si>
  <si>
    <t>Realizzazione del trattamento di grigliatura delle acque derivanti dagli scolmatori di piena S8 e S2</t>
  </si>
  <si>
    <t>Realizzazione del trattamento di grigliatura delle acque derivanti dagli scolmatori di piena denominati S8 e S2 della rete fognaria del comune di Urgnano</t>
  </si>
  <si>
    <t xml:space="preserve"> TOTALE PIANO 2018/22</t>
  </si>
  <si>
    <t>VALORI da PDI 2 approvati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</si>
</sst>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€&quot;\ * #,##0.00_-;\-&quot;€&quot;\ * #,##0.00_-;_-&quot;€&quot;\ * &quot;-&quot;??_-;_-@_-"/>
    <numFmt numFmtId="164" formatCode="_-[$€]\ * #,##0.00_-;\-[$€]\ * #,##0.00_-;_-[$€]\ * &quot;-&quot;??_-;_-@_-"/>
    <numFmt numFmtId="165" formatCode="_-&quot;L.&quot;\ * #,##0.00_-;\-&quot;L.&quot;\ * #,##0.00_-;_-&quot;L.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b/>
      <sz val="3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B050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b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name val="Calibri"/>
      <family val="2"/>
      <scheme val="minor"/>
    </font>
    <font>
      <sz val="15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21" fillId="0" borderId="0"/>
    <xf numFmtId="165" fontId="3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1" applyFont="1" applyFill="1" applyAlignment="1"/>
    <xf numFmtId="0" fontId="5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6" fillId="0" borderId="0" xfId="1" applyFont="1" applyFill="1"/>
    <xf numFmtId="0" fontId="3" fillId="0" borderId="0" xfId="1"/>
    <xf numFmtId="0" fontId="6" fillId="0" borderId="0" xfId="1" applyFont="1" applyFill="1" applyAlignment="1"/>
    <xf numFmtId="0" fontId="6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4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4" fontId="7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3" fontId="10" fillId="0" borderId="5" xfId="1" applyNumberFormat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12" fillId="0" borderId="5" xfId="1" applyNumberFormat="1" applyFont="1" applyFill="1" applyBorder="1" applyAlignment="1">
      <alignment horizontal="center" vertical="center" wrapText="1"/>
    </xf>
    <xf numFmtId="3" fontId="9" fillId="0" borderId="7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49" fontId="12" fillId="0" borderId="6" xfId="1" applyNumberFormat="1" applyFont="1" applyFill="1" applyBorder="1" applyAlignment="1">
      <alignment horizontal="center" vertical="center" wrapText="1"/>
    </xf>
    <xf numFmtId="49" fontId="12" fillId="0" borderId="5" xfId="1" applyNumberFormat="1" applyFont="1" applyFill="1" applyBorder="1" applyAlignment="1">
      <alignment horizontal="center" vertical="center" wrapText="1"/>
    </xf>
    <xf numFmtId="49" fontId="12" fillId="0" borderId="4" xfId="1" applyNumberFormat="1" applyFont="1" applyFill="1" applyBorder="1" applyAlignment="1">
      <alignment horizontal="center" vertical="center" wrapText="1"/>
    </xf>
    <xf numFmtId="49" fontId="12" fillId="0" borderId="8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" fontId="9" fillId="0" borderId="5" xfId="1" applyNumberFormat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2" fontId="9" fillId="0" borderId="8" xfId="1" applyNumberFormat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2" fontId="9" fillId="0" borderId="8" xfId="1" applyNumberFormat="1" applyFont="1" applyFill="1" applyBorder="1" applyAlignment="1">
      <alignment horizontal="center" vertical="center" wrapText="1"/>
    </xf>
    <xf numFmtId="2" fontId="2" fillId="0" borderId="8" xfId="1" applyNumberFormat="1" applyFont="1" applyFill="1" applyBorder="1" applyAlignment="1">
      <alignment horizontal="center" vertical="center" wrapText="1"/>
    </xf>
    <xf numFmtId="3" fontId="10" fillId="4" borderId="1" xfId="1" applyNumberFormat="1" applyFont="1" applyFill="1" applyBorder="1" applyAlignment="1">
      <alignment horizontal="center" vertical="center" wrapText="1"/>
    </xf>
    <xf numFmtId="3" fontId="9" fillId="5" borderId="1" xfId="1" applyNumberFormat="1" applyFont="1" applyFill="1" applyBorder="1" applyAlignment="1">
      <alignment horizontal="center" vertical="center" wrapText="1"/>
    </xf>
    <xf numFmtId="0" fontId="6" fillId="0" borderId="0" xfId="1" applyFont="1"/>
    <xf numFmtId="2" fontId="9" fillId="0" borderId="9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2" fontId="9" fillId="0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3" fontId="16" fillId="6" borderId="1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 applyBorder="1"/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7" fillId="0" borderId="0" xfId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" wrapText="1"/>
    </xf>
    <xf numFmtId="0" fontId="6" fillId="0" borderId="0" xfId="1" applyFont="1" applyFill="1" applyBorder="1"/>
    <xf numFmtId="0" fontId="18" fillId="0" borderId="1" xfId="1" applyFont="1" applyBorder="1" applyAlignment="1">
      <alignment horizontal="center" vertical="center"/>
    </xf>
    <xf numFmtId="3" fontId="19" fillId="0" borderId="0" xfId="1" applyNumberFormat="1" applyFont="1" applyFill="1" applyBorder="1" applyAlignment="1">
      <alignment horizontal="center" vertical="center" wrapText="1"/>
    </xf>
    <xf numFmtId="3" fontId="20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wrapText="1"/>
    </xf>
    <xf numFmtId="3" fontId="3" fillId="0" borderId="0" xfId="1" applyNumberFormat="1"/>
    <xf numFmtId="4" fontId="7" fillId="3" borderId="2" xfId="2" applyNumberFormat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/>
    </xf>
    <xf numFmtId="4" fontId="7" fillId="0" borderId="0" xfId="2" applyNumberFormat="1" applyFont="1" applyFill="1" applyBorder="1" applyAlignment="1">
      <alignment horizontal="center" vertical="center" wrapText="1"/>
    </xf>
    <xf numFmtId="4" fontId="8" fillId="0" borderId="0" xfId="2" applyNumberFormat="1" applyFont="1" applyFill="1" applyBorder="1" applyAlignment="1">
      <alignment horizontal="center" vertical="center" wrapText="1"/>
    </xf>
    <xf numFmtId="4" fontId="7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3" fillId="0" borderId="0" xfId="1" applyFill="1" applyBorder="1"/>
    <xf numFmtId="2" fontId="3" fillId="0" borderId="0" xfId="1" quotePrefix="1" applyNumberFormat="1" applyFill="1" applyBorder="1"/>
    <xf numFmtId="0" fontId="3" fillId="0" borderId="0" xfId="1" quotePrefix="1" applyFill="1" applyBorder="1"/>
    <xf numFmtId="0" fontId="12" fillId="0" borderId="0" xfId="1" applyFont="1" applyFill="1" applyBorder="1" applyAlignment="1">
      <alignment horizontal="center" vertical="center" wrapText="1"/>
    </xf>
    <xf numFmtId="1" fontId="3" fillId="0" borderId="0" xfId="1" quotePrefix="1" applyNumberFormat="1" applyFill="1" applyBorder="1" applyAlignment="1">
      <alignment horizontal="left"/>
    </xf>
  </cellXfs>
  <cellStyles count="9">
    <cellStyle name="Euro" xfId="3"/>
    <cellStyle name="Euro 2" xfId="4"/>
    <cellStyle name="Migliaia [0] 2" xfId="2"/>
    <cellStyle name="Normale" xfId="0" builtinId="0"/>
    <cellStyle name="Normale 2" xfId="1"/>
    <cellStyle name="Normale 2 2" xfId="5"/>
    <cellStyle name="Normale 3" xfId="6"/>
    <cellStyle name="Normale 4" xfId="7"/>
    <cellStyle name="Valut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CHEDE%20MONITORAGGIO_PDI_13_17\PDI%20I%20e%20II\Cap.5-All.5.3-PdI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CHEDE%20MONITORAGGIO_PDI_13_17\PDI%201%20e%20PDI%202%20AGGIORN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I 2018-22 U.ATO"/>
      <sheetName val="DOPO IL 2023 U.ATO"/>
      <sheetName val="PROGRAMMAZIONE U.ATO"/>
      <sheetName val="MANUTENZIONI&amp;STRUTTURE U.ATO"/>
      <sheetName val="ELENCO INTERVENTI TOT"/>
      <sheetName val="categorie INV"/>
      <sheetName val="MANUTENZIONI&amp;STRUTTURE"/>
      <sheetName val="SINTESI1"/>
      <sheetName val="SINTESI2"/>
      <sheetName val="SINTESI3"/>
      <sheetName val="SINTESI2 completa"/>
      <sheetName val="SINTESI completa"/>
      <sheetName val="originale_QUINQUENNIO 2018-2022"/>
      <sheetName val="TOTALE UNIACQUE"/>
      <sheetName val="originale_DAL 2023"/>
      <sheetName val="DOPO IL 2023 U.ATO COMPLETO"/>
      <sheetName val="Foglio1"/>
      <sheetName val="amianto ex b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All.5.1 PDI AGGIORNATO"/>
      <sheetName val="MANUTENZIONI E STRUTTURA"/>
      <sheetName val="PDI 2018-22 U.ATO AGGIORNATO"/>
      <sheetName val="PDI1 Stampa CDA 29.11"/>
      <sheetName val="PDI2 Stampa CDA 29.1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151"/>
  <sheetViews>
    <sheetView tabSelected="1" zoomScale="85" zoomScaleNormal="85" workbookViewId="0">
      <pane xSplit="6" ySplit="3" topLeftCell="G4" activePane="bottomRight" state="frozenSplit"/>
      <selection activeCell="E158" sqref="E158"/>
      <selection pane="topRight" activeCell="E158" sqref="E158"/>
      <selection pane="bottomLeft" activeCell="E158" sqref="E158"/>
      <selection pane="bottomRight" activeCell="O10" sqref="O10"/>
    </sheetView>
  </sheetViews>
  <sheetFormatPr defaultRowHeight="12.75" x14ac:dyDescent="0.2"/>
  <cols>
    <col min="1" max="1" width="13.140625" style="6" hidden="1" customWidth="1"/>
    <col min="2" max="2" width="16.85546875" style="6" customWidth="1"/>
    <col min="3" max="3" width="14.42578125" style="6" customWidth="1"/>
    <col min="4" max="4" width="23.7109375" style="6" customWidth="1"/>
    <col min="5" max="5" width="42" style="6" customWidth="1"/>
    <col min="6" max="6" width="44" style="6" customWidth="1"/>
    <col min="7" max="7" width="19.140625" style="6" bestFit="1" customWidth="1"/>
    <col min="8" max="8" width="15.28515625" style="6" customWidth="1"/>
    <col min="9" max="9" width="19.85546875" style="6" bestFit="1" customWidth="1"/>
    <col min="10" max="10" width="18.42578125" style="6" customWidth="1"/>
    <col min="11" max="11" width="18" style="78" customWidth="1"/>
    <col min="12" max="12" width="14.5703125" style="78" customWidth="1"/>
    <col min="13" max="13" width="17" style="78" customWidth="1"/>
    <col min="14" max="14" width="17.5703125" style="78" customWidth="1"/>
    <col min="15" max="15" width="17.140625" style="78" customWidth="1"/>
    <col min="16" max="16" width="13.28515625" style="78" customWidth="1"/>
    <col min="17" max="17" width="12.85546875" style="78" customWidth="1"/>
    <col min="18" max="18" width="17.140625" style="78" customWidth="1"/>
    <col min="19" max="19" width="23.7109375" style="78" customWidth="1"/>
    <col min="20" max="20" width="24.5703125" style="78" customWidth="1"/>
    <col min="21" max="21" width="40.42578125" style="78" customWidth="1"/>
    <col min="22" max="22" width="25.28515625" style="78" customWidth="1"/>
    <col min="23" max="23" width="24.42578125" style="78" customWidth="1"/>
    <col min="24" max="24" width="6.85546875" style="78" customWidth="1"/>
    <col min="25" max="26" width="9.140625" style="78" customWidth="1"/>
    <col min="27" max="28" width="11.5703125" style="78" customWidth="1"/>
    <col min="29" max="30" width="9.140625" style="78" customWidth="1"/>
    <col min="31" max="16384" width="9.140625" style="6"/>
  </cols>
  <sheetData>
    <row r="1" spans="1:28" ht="39" hidden="1" x14ac:dyDescent="0.6">
      <c r="A1" s="1" t="s">
        <v>0</v>
      </c>
      <c r="B1" s="1"/>
      <c r="C1" s="1"/>
      <c r="D1" s="1"/>
      <c r="E1" s="2"/>
      <c r="F1" s="1"/>
      <c r="G1" s="3"/>
      <c r="H1" s="3"/>
      <c r="I1" s="3"/>
      <c r="J1" s="4"/>
      <c r="K1" s="57"/>
      <c r="L1" s="57"/>
      <c r="M1" s="57"/>
      <c r="N1" s="62"/>
      <c r="O1" s="57"/>
      <c r="P1" s="57"/>
      <c r="Q1" s="57"/>
      <c r="R1" s="57"/>
      <c r="S1" s="57"/>
      <c r="T1" s="57"/>
      <c r="U1" s="69"/>
      <c r="V1" s="57"/>
    </row>
    <row r="2" spans="1:28" x14ac:dyDescent="0.2">
      <c r="A2" s="5"/>
      <c r="B2" s="5"/>
      <c r="C2" s="4"/>
      <c r="D2" s="4"/>
      <c r="E2" s="4"/>
      <c r="F2" s="7"/>
      <c r="G2" s="8"/>
      <c r="H2" s="8"/>
      <c r="I2" s="8"/>
      <c r="J2" s="4"/>
      <c r="K2" s="57"/>
      <c r="L2" s="57"/>
      <c r="M2" s="57"/>
      <c r="N2" s="62"/>
      <c r="O2" s="57"/>
      <c r="P2" s="57"/>
      <c r="Q2" s="57"/>
      <c r="R2" s="57"/>
      <c r="S2" s="57"/>
      <c r="T2" s="57"/>
      <c r="U2" s="69"/>
      <c r="V2" s="57"/>
    </row>
    <row r="3" spans="1:28" ht="60" x14ac:dyDescent="0.2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11" t="s">
        <v>8</v>
      </c>
      <c r="I3" s="12" t="s">
        <v>9</v>
      </c>
      <c r="J3" s="64" t="s">
        <v>10</v>
      </c>
      <c r="K3" s="70"/>
      <c r="L3" s="70"/>
      <c r="M3" s="70"/>
      <c r="N3" s="70"/>
      <c r="O3" s="71"/>
      <c r="P3" s="70"/>
      <c r="Q3" s="70"/>
      <c r="R3" s="71"/>
      <c r="S3" s="70"/>
      <c r="T3" s="70"/>
      <c r="U3" s="70"/>
      <c r="V3" s="70"/>
      <c r="W3" s="70"/>
      <c r="X3" s="70"/>
      <c r="AA3" s="72"/>
      <c r="AB3" s="72"/>
    </row>
    <row r="4" spans="1:28" ht="45" x14ac:dyDescent="0.2">
      <c r="A4" s="13" t="s">
        <v>11</v>
      </c>
      <c r="B4" s="13" t="s">
        <v>12</v>
      </c>
      <c r="C4" s="13" t="s">
        <v>13</v>
      </c>
      <c r="D4" s="14" t="str">
        <f>CONCATENATE("UNI", Q4, L4,W4,X4)</f>
        <v>UNI</v>
      </c>
      <c r="E4" s="13" t="s">
        <v>14</v>
      </c>
      <c r="F4" s="13" t="s">
        <v>15</v>
      </c>
      <c r="G4" s="15">
        <v>370000</v>
      </c>
      <c r="H4" s="16">
        <v>0</v>
      </c>
      <c r="I4" s="17">
        <f t="shared" ref="I4:I67" si="0">G4*0.78</f>
        <v>288600</v>
      </c>
      <c r="J4" s="65">
        <v>2022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79"/>
      <c r="AA4" s="39"/>
      <c r="AB4" s="39"/>
    </row>
    <row r="5" spans="1:28" ht="45" x14ac:dyDescent="0.2">
      <c r="A5" s="13" t="s">
        <v>11</v>
      </c>
      <c r="B5" s="13" t="s">
        <v>16</v>
      </c>
      <c r="C5" s="13" t="s">
        <v>17</v>
      </c>
      <c r="D5" s="14" t="str">
        <f t="shared" ref="D5:D68" si="1">CONCATENATE("UNI", Q5, L5,W5,X5)</f>
        <v>UNI</v>
      </c>
      <c r="E5" s="13" t="s">
        <v>18</v>
      </c>
      <c r="F5" s="13" t="s">
        <v>19</v>
      </c>
      <c r="G5" s="15">
        <v>120000</v>
      </c>
      <c r="H5" s="16">
        <v>0</v>
      </c>
      <c r="I5" s="17">
        <f t="shared" si="0"/>
        <v>93600</v>
      </c>
      <c r="J5" s="65">
        <v>2020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73"/>
      <c r="V5" s="37"/>
      <c r="W5" s="80"/>
      <c r="AA5" s="39"/>
      <c r="AB5" s="39"/>
    </row>
    <row r="6" spans="1:28" ht="30" x14ac:dyDescent="0.2">
      <c r="A6" s="13" t="s">
        <v>11</v>
      </c>
      <c r="B6" s="13" t="s">
        <v>20</v>
      </c>
      <c r="C6" s="13" t="s">
        <v>13</v>
      </c>
      <c r="D6" s="14" t="str">
        <f t="shared" si="1"/>
        <v>UNI</v>
      </c>
      <c r="E6" s="13" t="s">
        <v>21</v>
      </c>
      <c r="F6" s="13" t="s">
        <v>22</v>
      </c>
      <c r="G6" s="15">
        <v>180000</v>
      </c>
      <c r="H6" s="16">
        <v>0</v>
      </c>
      <c r="I6" s="17">
        <f t="shared" si="0"/>
        <v>140400</v>
      </c>
      <c r="J6" s="65">
        <v>2022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79"/>
      <c r="AA6" s="39"/>
      <c r="AB6" s="39"/>
    </row>
    <row r="7" spans="1:28" ht="30" x14ac:dyDescent="0.2">
      <c r="A7" s="19" t="s">
        <v>11</v>
      </c>
      <c r="B7" s="19" t="s">
        <v>23</v>
      </c>
      <c r="C7" s="19" t="s">
        <v>17</v>
      </c>
      <c r="D7" s="14" t="str">
        <f t="shared" si="1"/>
        <v>UNI</v>
      </c>
      <c r="E7" s="19" t="s">
        <v>24</v>
      </c>
      <c r="F7" s="19" t="s">
        <v>25</v>
      </c>
      <c r="G7" s="20">
        <v>805000</v>
      </c>
      <c r="H7" s="16">
        <v>0</v>
      </c>
      <c r="I7" s="17">
        <f t="shared" si="0"/>
        <v>627900</v>
      </c>
      <c r="J7" s="65">
        <v>2021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80"/>
      <c r="AA7" s="39"/>
      <c r="AB7" s="39"/>
    </row>
    <row r="8" spans="1:28" ht="45" x14ac:dyDescent="0.2">
      <c r="A8" s="13" t="s">
        <v>11</v>
      </c>
      <c r="B8" s="13" t="s">
        <v>26</v>
      </c>
      <c r="C8" s="13" t="s">
        <v>17</v>
      </c>
      <c r="D8" s="14" t="str">
        <f t="shared" si="1"/>
        <v>UNI</v>
      </c>
      <c r="E8" s="18" t="s">
        <v>27</v>
      </c>
      <c r="F8" s="13" t="s">
        <v>28</v>
      </c>
      <c r="G8" s="15">
        <v>110000</v>
      </c>
      <c r="H8" s="16">
        <v>0</v>
      </c>
      <c r="I8" s="17">
        <f t="shared" si="0"/>
        <v>85800</v>
      </c>
      <c r="J8" s="65">
        <v>2022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79"/>
      <c r="AA8" s="39"/>
      <c r="AB8" s="39"/>
    </row>
    <row r="9" spans="1:28" ht="57" x14ac:dyDescent="0.2">
      <c r="A9" s="19" t="s">
        <v>11</v>
      </c>
      <c r="B9" s="19" t="s">
        <v>29</v>
      </c>
      <c r="C9" s="19" t="s">
        <v>13</v>
      </c>
      <c r="D9" s="14" t="str">
        <f t="shared" si="1"/>
        <v>UNI</v>
      </c>
      <c r="E9" s="22" t="s">
        <v>30</v>
      </c>
      <c r="F9" s="22" t="s">
        <v>31</v>
      </c>
      <c r="G9" s="20">
        <v>200000</v>
      </c>
      <c r="H9" s="23">
        <v>0</v>
      </c>
      <c r="I9" s="17">
        <f t="shared" si="0"/>
        <v>156000</v>
      </c>
      <c r="J9" s="65">
        <v>2022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80"/>
      <c r="AA9" s="39"/>
      <c r="AB9" s="39"/>
    </row>
    <row r="10" spans="1:28" ht="57" x14ac:dyDescent="0.2">
      <c r="A10" s="13" t="s">
        <v>11</v>
      </c>
      <c r="B10" s="13" t="s">
        <v>29</v>
      </c>
      <c r="C10" s="13" t="s">
        <v>17</v>
      </c>
      <c r="D10" s="14" t="str">
        <f t="shared" si="1"/>
        <v>UNI</v>
      </c>
      <c r="E10" s="24" t="s">
        <v>32</v>
      </c>
      <c r="F10" s="25" t="s">
        <v>33</v>
      </c>
      <c r="G10" s="15">
        <v>160000</v>
      </c>
      <c r="H10" s="16">
        <v>0</v>
      </c>
      <c r="I10" s="17">
        <f t="shared" si="0"/>
        <v>124800</v>
      </c>
      <c r="J10" s="65">
        <v>2022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79"/>
      <c r="AA10" s="39"/>
      <c r="AB10" s="39"/>
    </row>
    <row r="11" spans="1:28" ht="42.75" x14ac:dyDescent="0.2">
      <c r="A11" s="19" t="s">
        <v>11</v>
      </c>
      <c r="B11" s="19" t="s">
        <v>34</v>
      </c>
      <c r="C11" s="19" t="s">
        <v>13</v>
      </c>
      <c r="D11" s="14" t="str">
        <f t="shared" si="1"/>
        <v>UNI</v>
      </c>
      <c r="E11" s="26" t="s">
        <v>35</v>
      </c>
      <c r="F11" s="22" t="s">
        <v>36</v>
      </c>
      <c r="G11" s="20">
        <v>200000</v>
      </c>
      <c r="H11" s="23">
        <v>0</v>
      </c>
      <c r="I11" s="17">
        <f t="shared" si="0"/>
        <v>156000</v>
      </c>
      <c r="J11" s="66">
        <v>2019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80"/>
      <c r="AA11" s="39"/>
      <c r="AB11" s="39"/>
    </row>
    <row r="12" spans="1:28" ht="15" x14ac:dyDescent="0.2">
      <c r="A12" s="13" t="s">
        <v>11</v>
      </c>
      <c r="B12" s="13" t="s">
        <v>37</v>
      </c>
      <c r="C12" s="13" t="s">
        <v>17</v>
      </c>
      <c r="D12" s="14" t="str">
        <f>CONCATENATE("UNI", Q12, L12,W12,X12)</f>
        <v>UNI</v>
      </c>
      <c r="E12" s="13" t="s">
        <v>38</v>
      </c>
      <c r="F12" s="13" t="s">
        <v>39</v>
      </c>
      <c r="G12" s="15">
        <v>200000</v>
      </c>
      <c r="H12" s="16">
        <v>0</v>
      </c>
      <c r="I12" s="17">
        <f t="shared" si="0"/>
        <v>156000</v>
      </c>
      <c r="J12" s="65">
        <v>2021</v>
      </c>
      <c r="K12" s="37"/>
      <c r="L12" s="37"/>
      <c r="M12" s="37"/>
      <c r="N12" s="81"/>
      <c r="O12" s="37"/>
      <c r="P12" s="37"/>
      <c r="Q12" s="37"/>
      <c r="R12" s="37"/>
      <c r="S12" s="37"/>
      <c r="T12" s="37"/>
      <c r="U12" s="74"/>
      <c r="V12" s="37"/>
      <c r="W12" s="79"/>
      <c r="AA12" s="39"/>
      <c r="AB12" s="39"/>
    </row>
    <row r="13" spans="1:28" ht="45" x14ac:dyDescent="0.2">
      <c r="A13" s="13" t="s">
        <v>11</v>
      </c>
      <c r="B13" s="13" t="s">
        <v>40</v>
      </c>
      <c r="C13" s="13" t="s">
        <v>17</v>
      </c>
      <c r="D13" s="14" t="str">
        <f t="shared" si="1"/>
        <v>UNI</v>
      </c>
      <c r="E13" s="13" t="s">
        <v>41</v>
      </c>
      <c r="F13" s="13" t="s">
        <v>42</v>
      </c>
      <c r="G13" s="15">
        <v>360000</v>
      </c>
      <c r="H13" s="16">
        <v>0</v>
      </c>
      <c r="I13" s="17">
        <f t="shared" si="0"/>
        <v>280800</v>
      </c>
      <c r="J13" s="66">
        <v>2019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73"/>
      <c r="V13" s="37"/>
      <c r="W13" s="80"/>
      <c r="AA13" s="39"/>
      <c r="AB13" s="39"/>
    </row>
    <row r="14" spans="1:28" ht="42.75" x14ac:dyDescent="0.2">
      <c r="A14" s="13" t="s">
        <v>11</v>
      </c>
      <c r="B14" s="13" t="s">
        <v>43</v>
      </c>
      <c r="C14" s="13" t="s">
        <v>13</v>
      </c>
      <c r="D14" s="14" t="str">
        <f t="shared" si="1"/>
        <v>UNI</v>
      </c>
      <c r="E14" s="24" t="s">
        <v>44</v>
      </c>
      <c r="F14" s="25" t="s">
        <v>45</v>
      </c>
      <c r="G14" s="15">
        <v>600000</v>
      </c>
      <c r="H14" s="16">
        <v>0</v>
      </c>
      <c r="I14" s="17">
        <f t="shared" si="0"/>
        <v>468000</v>
      </c>
      <c r="J14" s="65">
        <v>2022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79"/>
      <c r="AA14" s="39"/>
      <c r="AB14" s="39"/>
    </row>
    <row r="15" spans="1:28" ht="42.75" x14ac:dyDescent="0.2">
      <c r="A15" s="13" t="s">
        <v>11</v>
      </c>
      <c r="B15" s="13" t="s">
        <v>46</v>
      </c>
      <c r="C15" s="13" t="s">
        <v>13</v>
      </c>
      <c r="D15" s="14" t="str">
        <f t="shared" si="1"/>
        <v>UNI</v>
      </c>
      <c r="E15" s="25" t="s">
        <v>47</v>
      </c>
      <c r="F15" s="25" t="s">
        <v>48</v>
      </c>
      <c r="G15" s="15">
        <v>500000</v>
      </c>
      <c r="H15" s="16">
        <v>0</v>
      </c>
      <c r="I15" s="17">
        <f t="shared" si="0"/>
        <v>390000</v>
      </c>
      <c r="J15" s="65">
        <v>2022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80"/>
      <c r="AA15" s="39"/>
      <c r="AB15" s="39"/>
    </row>
    <row r="16" spans="1:28" ht="30" x14ac:dyDescent="0.2">
      <c r="A16" s="13" t="s">
        <v>11</v>
      </c>
      <c r="B16" s="13" t="s">
        <v>49</v>
      </c>
      <c r="C16" s="13" t="s">
        <v>13</v>
      </c>
      <c r="D16" s="14" t="str">
        <f t="shared" si="1"/>
        <v>UNI</v>
      </c>
      <c r="E16" s="13" t="s">
        <v>50</v>
      </c>
      <c r="F16" s="13" t="s">
        <v>51</v>
      </c>
      <c r="G16" s="15">
        <v>254700</v>
      </c>
      <c r="H16" s="16">
        <v>0</v>
      </c>
      <c r="I16" s="17">
        <f t="shared" si="0"/>
        <v>198666</v>
      </c>
      <c r="J16" s="65">
        <v>2022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79"/>
      <c r="AA16" s="39"/>
      <c r="AB16" s="39"/>
    </row>
    <row r="17" spans="1:28" ht="75" x14ac:dyDescent="0.2">
      <c r="A17" s="13" t="s">
        <v>11</v>
      </c>
      <c r="B17" s="13" t="s">
        <v>52</v>
      </c>
      <c r="C17" s="13" t="s">
        <v>13</v>
      </c>
      <c r="D17" s="14" t="str">
        <f t="shared" si="1"/>
        <v>UNI</v>
      </c>
      <c r="E17" s="13" t="s">
        <v>53</v>
      </c>
      <c r="F17" s="13" t="s">
        <v>54</v>
      </c>
      <c r="G17" s="15">
        <v>250000</v>
      </c>
      <c r="H17" s="16">
        <v>0</v>
      </c>
      <c r="I17" s="17">
        <f t="shared" si="0"/>
        <v>195000</v>
      </c>
      <c r="J17" s="66">
        <v>2019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80"/>
      <c r="AA17" s="39"/>
      <c r="AB17" s="39"/>
    </row>
    <row r="18" spans="1:28" ht="45" x14ac:dyDescent="0.2">
      <c r="A18" s="19" t="s">
        <v>11</v>
      </c>
      <c r="B18" s="19" t="s">
        <v>55</v>
      </c>
      <c r="C18" s="19" t="s">
        <v>13</v>
      </c>
      <c r="D18" s="14" t="str">
        <f t="shared" si="1"/>
        <v>UNI</v>
      </c>
      <c r="E18" s="21" t="s">
        <v>56</v>
      </c>
      <c r="F18" s="19" t="s">
        <v>57</v>
      </c>
      <c r="G18" s="20">
        <v>350000</v>
      </c>
      <c r="H18" s="23">
        <v>0</v>
      </c>
      <c r="I18" s="17">
        <f t="shared" si="0"/>
        <v>273000</v>
      </c>
      <c r="J18" s="66">
        <v>2019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74"/>
      <c r="V18" s="37"/>
      <c r="W18" s="79"/>
      <c r="AA18" s="39"/>
      <c r="AB18" s="39"/>
    </row>
    <row r="19" spans="1:28" ht="30" x14ac:dyDescent="0.2">
      <c r="A19" s="13" t="s">
        <v>11</v>
      </c>
      <c r="B19" s="13" t="s">
        <v>55</v>
      </c>
      <c r="C19" s="13" t="s">
        <v>13</v>
      </c>
      <c r="D19" s="14" t="str">
        <f t="shared" si="1"/>
        <v>UNI</v>
      </c>
      <c r="E19" s="13" t="s">
        <v>58</v>
      </c>
      <c r="F19" s="13" t="s">
        <v>59</v>
      </c>
      <c r="G19" s="15">
        <v>300000</v>
      </c>
      <c r="H19" s="16">
        <v>0</v>
      </c>
      <c r="I19" s="17">
        <f t="shared" si="0"/>
        <v>234000</v>
      </c>
      <c r="J19" s="66">
        <v>2019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74"/>
      <c r="V19" s="37"/>
      <c r="W19" s="80"/>
      <c r="AA19" s="39"/>
      <c r="AB19" s="39"/>
    </row>
    <row r="20" spans="1:28" ht="30" x14ac:dyDescent="0.2">
      <c r="A20" s="13" t="s">
        <v>11</v>
      </c>
      <c r="B20" s="13" t="s">
        <v>60</v>
      </c>
      <c r="C20" s="13" t="s">
        <v>61</v>
      </c>
      <c r="D20" s="14" t="str">
        <f t="shared" si="1"/>
        <v>UNI</v>
      </c>
      <c r="E20" s="27" t="s">
        <v>62</v>
      </c>
      <c r="F20" s="27"/>
      <c r="G20" s="15">
        <v>3200000</v>
      </c>
      <c r="H20" s="16">
        <v>0</v>
      </c>
      <c r="I20" s="17">
        <f t="shared" si="0"/>
        <v>2496000</v>
      </c>
      <c r="J20" s="65">
        <v>2019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79"/>
      <c r="AA20" s="39"/>
      <c r="AB20" s="39"/>
    </row>
    <row r="21" spans="1:28" ht="30" x14ac:dyDescent="0.2">
      <c r="A21" s="13" t="s">
        <v>11</v>
      </c>
      <c r="B21" s="13" t="s">
        <v>60</v>
      </c>
      <c r="C21" s="13" t="s">
        <v>61</v>
      </c>
      <c r="D21" s="14" t="str">
        <f t="shared" si="1"/>
        <v>UNI</v>
      </c>
      <c r="E21" s="28"/>
      <c r="F21" s="28"/>
      <c r="G21" s="15">
        <v>6000000</v>
      </c>
      <c r="H21" s="16">
        <v>0</v>
      </c>
      <c r="I21" s="17">
        <f t="shared" si="0"/>
        <v>4680000</v>
      </c>
      <c r="J21" s="65">
        <v>2020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80"/>
      <c r="AA21" s="39"/>
      <c r="AB21" s="39"/>
    </row>
    <row r="22" spans="1:28" ht="30" x14ac:dyDescent="0.2">
      <c r="A22" s="13" t="s">
        <v>11</v>
      </c>
      <c r="B22" s="13" t="s">
        <v>60</v>
      </c>
      <c r="C22" s="13" t="s">
        <v>61</v>
      </c>
      <c r="D22" s="14" t="str">
        <f t="shared" si="1"/>
        <v>UNI</v>
      </c>
      <c r="E22" s="28"/>
      <c r="F22" s="28"/>
      <c r="G22" s="15">
        <v>7000000</v>
      </c>
      <c r="H22" s="16">
        <v>0</v>
      </c>
      <c r="I22" s="17">
        <f t="shared" si="0"/>
        <v>5460000</v>
      </c>
      <c r="J22" s="65">
        <v>2021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79"/>
      <c r="AA22" s="39"/>
      <c r="AB22" s="39"/>
    </row>
    <row r="23" spans="1:28" ht="30" x14ac:dyDescent="0.2">
      <c r="A23" s="13" t="s">
        <v>11</v>
      </c>
      <c r="B23" s="13" t="s">
        <v>60</v>
      </c>
      <c r="C23" s="13" t="s">
        <v>61</v>
      </c>
      <c r="D23" s="14" t="str">
        <f t="shared" si="1"/>
        <v>UNI</v>
      </c>
      <c r="E23" s="29"/>
      <c r="F23" s="29"/>
      <c r="G23" s="15">
        <v>5600000</v>
      </c>
      <c r="H23" s="16">
        <v>0</v>
      </c>
      <c r="I23" s="17">
        <f t="shared" si="0"/>
        <v>4368000</v>
      </c>
      <c r="J23" s="65">
        <v>2022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80"/>
      <c r="AA23" s="39"/>
      <c r="AB23" s="39"/>
    </row>
    <row r="24" spans="1:28" ht="45" x14ac:dyDescent="0.2">
      <c r="A24" s="13" t="s">
        <v>11</v>
      </c>
      <c r="B24" s="13" t="s">
        <v>63</v>
      </c>
      <c r="C24" s="13" t="s">
        <v>13</v>
      </c>
      <c r="D24" s="14" t="str">
        <f t="shared" si="1"/>
        <v>UNI</v>
      </c>
      <c r="E24" s="13" t="s">
        <v>64</v>
      </c>
      <c r="F24" s="13" t="s">
        <v>65</v>
      </c>
      <c r="G24" s="15">
        <v>619200</v>
      </c>
      <c r="H24" s="16">
        <v>0</v>
      </c>
      <c r="I24" s="17">
        <f t="shared" si="0"/>
        <v>482976</v>
      </c>
      <c r="J24" s="65">
        <v>2022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79"/>
      <c r="AA24" s="39"/>
      <c r="AB24" s="39"/>
    </row>
    <row r="25" spans="1:28" ht="45" x14ac:dyDescent="0.2">
      <c r="A25" s="13" t="s">
        <v>11</v>
      </c>
      <c r="B25" s="13" t="s">
        <v>63</v>
      </c>
      <c r="C25" s="13" t="s">
        <v>13</v>
      </c>
      <c r="D25" s="14" t="str">
        <f t="shared" si="1"/>
        <v>UNI</v>
      </c>
      <c r="E25" s="13" t="s">
        <v>66</v>
      </c>
      <c r="F25" s="13" t="s">
        <v>67</v>
      </c>
      <c r="G25" s="15">
        <v>420000</v>
      </c>
      <c r="H25" s="16">
        <v>0</v>
      </c>
      <c r="I25" s="17">
        <f t="shared" si="0"/>
        <v>327600</v>
      </c>
      <c r="J25" s="66">
        <v>2019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80"/>
      <c r="AA25" s="39"/>
      <c r="AB25" s="39"/>
    </row>
    <row r="26" spans="1:28" ht="45" x14ac:dyDescent="0.2">
      <c r="A26" s="13" t="s">
        <v>11</v>
      </c>
      <c r="B26" s="13" t="s">
        <v>63</v>
      </c>
      <c r="C26" s="13" t="s">
        <v>13</v>
      </c>
      <c r="D26" s="14" t="str">
        <f t="shared" si="1"/>
        <v>UNI</v>
      </c>
      <c r="E26" s="13" t="s">
        <v>68</v>
      </c>
      <c r="F26" s="13" t="s">
        <v>69</v>
      </c>
      <c r="G26" s="15">
        <v>256800</v>
      </c>
      <c r="H26" s="16">
        <v>0</v>
      </c>
      <c r="I26" s="17">
        <f t="shared" si="0"/>
        <v>200304</v>
      </c>
      <c r="J26" s="66">
        <v>2019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79"/>
      <c r="AA26" s="39"/>
      <c r="AB26" s="39"/>
    </row>
    <row r="27" spans="1:28" ht="15" x14ac:dyDescent="0.2">
      <c r="A27" s="13" t="s">
        <v>11</v>
      </c>
      <c r="B27" s="13" t="s">
        <v>70</v>
      </c>
      <c r="C27" s="13" t="s">
        <v>13</v>
      </c>
      <c r="D27" s="14" t="str">
        <f t="shared" si="1"/>
        <v>UNI</v>
      </c>
      <c r="E27" s="30" t="s">
        <v>71</v>
      </c>
      <c r="F27" s="30" t="s">
        <v>71</v>
      </c>
      <c r="G27" s="15">
        <v>120000</v>
      </c>
      <c r="H27" s="23">
        <v>0</v>
      </c>
      <c r="I27" s="17">
        <f t="shared" si="0"/>
        <v>93600</v>
      </c>
      <c r="J27" s="65">
        <v>2019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80"/>
      <c r="AA27" s="39"/>
      <c r="AB27" s="39"/>
    </row>
    <row r="28" spans="1:28" ht="90" x14ac:dyDescent="0.2">
      <c r="A28" s="19" t="s">
        <v>11</v>
      </c>
      <c r="B28" s="13" t="s">
        <v>72</v>
      </c>
      <c r="C28" s="13" t="s">
        <v>17</v>
      </c>
      <c r="D28" s="14" t="str">
        <f t="shared" si="1"/>
        <v>UNI</v>
      </c>
      <c r="E28" s="18" t="s">
        <v>73</v>
      </c>
      <c r="F28" s="13" t="s">
        <v>74</v>
      </c>
      <c r="G28" s="15">
        <v>150000</v>
      </c>
      <c r="H28" s="16">
        <v>0</v>
      </c>
      <c r="I28" s="17">
        <f t="shared" si="0"/>
        <v>117000</v>
      </c>
      <c r="J28" s="66">
        <v>2019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79"/>
      <c r="AA28" s="39"/>
      <c r="AB28" s="39"/>
    </row>
    <row r="29" spans="1:28" ht="60" x14ac:dyDescent="0.2">
      <c r="A29" s="13" t="s">
        <v>11</v>
      </c>
      <c r="B29" s="13" t="s">
        <v>75</v>
      </c>
      <c r="C29" s="13" t="s">
        <v>13</v>
      </c>
      <c r="D29" s="14" t="str">
        <f t="shared" si="1"/>
        <v>UNI</v>
      </c>
      <c r="E29" s="13" t="s">
        <v>76</v>
      </c>
      <c r="F29" s="13" t="s">
        <v>77</v>
      </c>
      <c r="G29" s="15">
        <v>555000</v>
      </c>
      <c r="H29" s="16">
        <v>0</v>
      </c>
      <c r="I29" s="17">
        <f t="shared" si="0"/>
        <v>432900</v>
      </c>
      <c r="J29" s="65">
        <v>2022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79"/>
      <c r="AA29" s="39"/>
      <c r="AB29" s="39"/>
    </row>
    <row r="30" spans="1:28" ht="45" x14ac:dyDescent="0.2">
      <c r="A30" s="13" t="s">
        <v>11</v>
      </c>
      <c r="B30" s="13" t="s">
        <v>78</v>
      </c>
      <c r="C30" s="13" t="s">
        <v>13</v>
      </c>
      <c r="D30" s="14" t="str">
        <f t="shared" si="1"/>
        <v>UNI</v>
      </c>
      <c r="E30" s="13" t="s">
        <v>79</v>
      </c>
      <c r="F30" s="13" t="s">
        <v>80</v>
      </c>
      <c r="G30" s="15">
        <v>115000</v>
      </c>
      <c r="H30" s="16">
        <v>0</v>
      </c>
      <c r="I30" s="17">
        <f t="shared" si="0"/>
        <v>89700</v>
      </c>
      <c r="J30" s="66">
        <v>2019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80"/>
      <c r="AA30" s="39"/>
      <c r="AB30" s="39"/>
    </row>
    <row r="31" spans="1:28" ht="45" x14ac:dyDescent="0.2">
      <c r="A31" s="13" t="s">
        <v>11</v>
      </c>
      <c r="B31" s="13" t="s">
        <v>81</v>
      </c>
      <c r="C31" s="13" t="s">
        <v>13</v>
      </c>
      <c r="D31" s="14" t="str">
        <f t="shared" si="1"/>
        <v>UNI</v>
      </c>
      <c r="E31" s="13" t="s">
        <v>82</v>
      </c>
      <c r="F31" s="13" t="s">
        <v>83</v>
      </c>
      <c r="G31" s="15">
        <v>190000</v>
      </c>
      <c r="H31" s="16">
        <v>0</v>
      </c>
      <c r="I31" s="17">
        <f t="shared" si="0"/>
        <v>148200</v>
      </c>
      <c r="J31" s="66">
        <v>2019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79"/>
      <c r="AA31" s="39"/>
      <c r="AB31" s="39"/>
    </row>
    <row r="32" spans="1:28" ht="15" x14ac:dyDescent="0.2">
      <c r="A32" s="13" t="s">
        <v>11</v>
      </c>
      <c r="B32" s="13" t="s">
        <v>84</v>
      </c>
      <c r="C32" s="13" t="s">
        <v>13</v>
      </c>
      <c r="D32" s="14" t="str">
        <f t="shared" si="1"/>
        <v>UNI</v>
      </c>
      <c r="E32" s="13" t="s">
        <v>85</v>
      </c>
      <c r="F32" s="13" t="s">
        <v>86</v>
      </c>
      <c r="G32" s="15">
        <v>130000</v>
      </c>
      <c r="H32" s="16">
        <v>0</v>
      </c>
      <c r="I32" s="17">
        <f t="shared" si="0"/>
        <v>101400</v>
      </c>
      <c r="J32" s="65">
        <v>2022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80"/>
      <c r="AA32" s="39"/>
      <c r="AB32" s="39"/>
    </row>
    <row r="33" spans="1:28" ht="42.75" x14ac:dyDescent="0.2">
      <c r="A33" s="13" t="s">
        <v>11</v>
      </c>
      <c r="B33" s="13" t="s">
        <v>87</v>
      </c>
      <c r="C33" s="13" t="s">
        <v>17</v>
      </c>
      <c r="D33" s="14" t="str">
        <f t="shared" si="1"/>
        <v>UNI</v>
      </c>
      <c r="E33" s="30" t="s">
        <v>88</v>
      </c>
      <c r="F33" s="30" t="s">
        <v>88</v>
      </c>
      <c r="G33" s="15">
        <v>230000</v>
      </c>
      <c r="H33" s="16">
        <v>0</v>
      </c>
      <c r="I33" s="17">
        <f t="shared" si="0"/>
        <v>179400</v>
      </c>
      <c r="J33" s="65">
        <v>2022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75"/>
      <c r="V33" s="37"/>
      <c r="W33" s="79"/>
      <c r="AA33" s="39"/>
      <c r="AB33" s="39"/>
    </row>
    <row r="34" spans="1:28" ht="75" x14ac:dyDescent="0.2">
      <c r="A34" s="13" t="s">
        <v>11</v>
      </c>
      <c r="B34" s="13" t="s">
        <v>89</v>
      </c>
      <c r="C34" s="13" t="s">
        <v>13</v>
      </c>
      <c r="D34" s="14" t="str">
        <f t="shared" si="1"/>
        <v>UNI</v>
      </c>
      <c r="E34" s="13" t="s">
        <v>90</v>
      </c>
      <c r="F34" s="13" t="s">
        <v>91</v>
      </c>
      <c r="G34" s="15">
        <v>400000</v>
      </c>
      <c r="H34" s="16">
        <v>0</v>
      </c>
      <c r="I34" s="17">
        <f t="shared" si="0"/>
        <v>312000</v>
      </c>
      <c r="J34" s="65">
        <v>2022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80"/>
      <c r="AA34" s="39"/>
      <c r="AB34" s="39"/>
    </row>
    <row r="35" spans="1:28" ht="30" x14ac:dyDescent="0.2">
      <c r="A35" s="13" t="s">
        <v>11</v>
      </c>
      <c r="B35" s="13" t="s">
        <v>89</v>
      </c>
      <c r="C35" s="13" t="s">
        <v>61</v>
      </c>
      <c r="D35" s="14" t="str">
        <f t="shared" si="1"/>
        <v>UNI</v>
      </c>
      <c r="E35" s="13" t="s">
        <v>92</v>
      </c>
      <c r="F35" s="13" t="s">
        <v>93</v>
      </c>
      <c r="G35" s="15">
        <v>400000</v>
      </c>
      <c r="H35" s="16">
        <v>0</v>
      </c>
      <c r="I35" s="17">
        <f t="shared" si="0"/>
        <v>312000</v>
      </c>
      <c r="J35" s="65">
        <v>2020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79"/>
      <c r="AA35" s="39"/>
      <c r="AB35" s="39"/>
    </row>
    <row r="36" spans="1:28" ht="75" x14ac:dyDescent="0.2">
      <c r="A36" s="13" t="s">
        <v>11</v>
      </c>
      <c r="B36" s="13" t="s">
        <v>89</v>
      </c>
      <c r="C36" s="13" t="s">
        <v>17</v>
      </c>
      <c r="D36" s="14" t="str">
        <f t="shared" si="1"/>
        <v>UNI</v>
      </c>
      <c r="E36" s="13" t="s">
        <v>94</v>
      </c>
      <c r="F36" s="13" t="s">
        <v>95</v>
      </c>
      <c r="G36" s="15">
        <v>600000</v>
      </c>
      <c r="H36" s="16">
        <v>0</v>
      </c>
      <c r="I36" s="17">
        <f t="shared" si="0"/>
        <v>468000</v>
      </c>
      <c r="J36" s="65">
        <v>2022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80"/>
      <c r="AA36" s="39"/>
      <c r="AB36" s="39"/>
    </row>
    <row r="37" spans="1:28" ht="45" x14ac:dyDescent="0.2">
      <c r="A37" s="13" t="s">
        <v>11</v>
      </c>
      <c r="B37" s="13" t="s">
        <v>96</v>
      </c>
      <c r="C37" s="13" t="s">
        <v>13</v>
      </c>
      <c r="D37" s="14" t="str">
        <f t="shared" si="1"/>
        <v>UNI</v>
      </c>
      <c r="E37" s="13" t="s">
        <v>97</v>
      </c>
      <c r="F37" s="13" t="s">
        <v>98</v>
      </c>
      <c r="G37" s="15">
        <v>828000</v>
      </c>
      <c r="H37" s="16">
        <v>0</v>
      </c>
      <c r="I37" s="17">
        <f t="shared" si="0"/>
        <v>645840</v>
      </c>
      <c r="J37" s="65">
        <v>2020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79"/>
      <c r="AA37" s="39"/>
      <c r="AB37" s="39"/>
    </row>
    <row r="38" spans="1:28" ht="45" x14ac:dyDescent="0.2">
      <c r="A38" s="13" t="s">
        <v>11</v>
      </c>
      <c r="B38" s="13" t="s">
        <v>96</v>
      </c>
      <c r="C38" s="13" t="s">
        <v>13</v>
      </c>
      <c r="D38" s="14" t="str">
        <f t="shared" si="1"/>
        <v>UNI</v>
      </c>
      <c r="E38" s="13" t="s">
        <v>99</v>
      </c>
      <c r="F38" s="13" t="s">
        <v>100</v>
      </c>
      <c r="G38" s="15">
        <v>288000</v>
      </c>
      <c r="H38" s="16">
        <v>0</v>
      </c>
      <c r="I38" s="17">
        <f t="shared" si="0"/>
        <v>224640</v>
      </c>
      <c r="J38" s="65">
        <v>2022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80"/>
      <c r="AA38" s="39"/>
      <c r="AB38" s="39"/>
    </row>
    <row r="39" spans="1:28" ht="30" x14ac:dyDescent="0.2">
      <c r="A39" s="19" t="s">
        <v>11</v>
      </c>
      <c r="B39" s="19" t="s">
        <v>101</v>
      </c>
      <c r="C39" s="19" t="s">
        <v>17</v>
      </c>
      <c r="D39" s="14" t="str">
        <f t="shared" si="1"/>
        <v>UNI</v>
      </c>
      <c r="E39" s="19" t="s">
        <v>102</v>
      </c>
      <c r="F39" s="19" t="s">
        <v>103</v>
      </c>
      <c r="G39" s="20">
        <v>60000</v>
      </c>
      <c r="H39" s="23">
        <v>0</v>
      </c>
      <c r="I39" s="17">
        <f t="shared" si="0"/>
        <v>46800</v>
      </c>
      <c r="J39" s="65">
        <v>2020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79"/>
      <c r="AA39" s="39"/>
      <c r="AB39" s="39"/>
    </row>
    <row r="40" spans="1:28" ht="30" x14ac:dyDescent="0.2">
      <c r="A40" s="13" t="s">
        <v>11</v>
      </c>
      <c r="B40" s="13" t="s">
        <v>104</v>
      </c>
      <c r="C40" s="13" t="s">
        <v>17</v>
      </c>
      <c r="D40" s="14" t="str">
        <f t="shared" si="1"/>
        <v>UNI</v>
      </c>
      <c r="E40" s="13" t="s">
        <v>105</v>
      </c>
      <c r="F40" s="13" t="s">
        <v>105</v>
      </c>
      <c r="G40" s="15">
        <v>550000</v>
      </c>
      <c r="H40" s="16">
        <v>0</v>
      </c>
      <c r="I40" s="17">
        <f t="shared" si="0"/>
        <v>429000</v>
      </c>
      <c r="J40" s="65">
        <v>2022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80"/>
      <c r="AA40" s="39"/>
      <c r="AB40" s="39"/>
    </row>
    <row r="41" spans="1:28" ht="30" x14ac:dyDescent="0.2">
      <c r="A41" s="13" t="s">
        <v>11</v>
      </c>
      <c r="B41" s="13" t="s">
        <v>106</v>
      </c>
      <c r="C41" s="13" t="s">
        <v>17</v>
      </c>
      <c r="D41" s="14" t="str">
        <f t="shared" si="1"/>
        <v>UNI</v>
      </c>
      <c r="E41" s="13" t="s">
        <v>107</v>
      </c>
      <c r="F41" s="13" t="s">
        <v>108</v>
      </c>
      <c r="G41" s="15">
        <v>63000</v>
      </c>
      <c r="H41" s="23">
        <v>0</v>
      </c>
      <c r="I41" s="17">
        <f t="shared" si="0"/>
        <v>49140</v>
      </c>
      <c r="J41" s="65">
        <v>2018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79"/>
      <c r="AA41" s="39"/>
      <c r="AB41" s="39"/>
    </row>
    <row r="42" spans="1:28" ht="45" x14ac:dyDescent="0.2">
      <c r="A42" s="13" t="s">
        <v>11</v>
      </c>
      <c r="B42" s="13" t="s">
        <v>109</v>
      </c>
      <c r="C42" s="13" t="s">
        <v>17</v>
      </c>
      <c r="D42" s="14" t="str">
        <f t="shared" si="1"/>
        <v>UNI</v>
      </c>
      <c r="E42" s="13" t="s">
        <v>110</v>
      </c>
      <c r="F42" s="13" t="s">
        <v>111</v>
      </c>
      <c r="G42" s="15">
        <v>200000</v>
      </c>
      <c r="H42" s="16">
        <v>0</v>
      </c>
      <c r="I42" s="17">
        <f t="shared" si="0"/>
        <v>156000</v>
      </c>
      <c r="J42" s="66">
        <v>2019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80"/>
      <c r="AA42" s="39"/>
      <c r="AB42" s="39"/>
    </row>
    <row r="43" spans="1:28" ht="60" x14ac:dyDescent="0.2">
      <c r="A43" s="13" t="s">
        <v>11</v>
      </c>
      <c r="B43" s="13" t="s">
        <v>112</v>
      </c>
      <c r="C43" s="13" t="s">
        <v>17</v>
      </c>
      <c r="D43" s="14" t="str">
        <f t="shared" si="1"/>
        <v>UNI</v>
      </c>
      <c r="E43" s="13" t="s">
        <v>113</v>
      </c>
      <c r="F43" s="13" t="s">
        <v>114</v>
      </c>
      <c r="G43" s="15">
        <v>120000</v>
      </c>
      <c r="H43" s="16">
        <v>0</v>
      </c>
      <c r="I43" s="17">
        <f t="shared" si="0"/>
        <v>93600</v>
      </c>
      <c r="J43" s="65">
        <v>2022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79"/>
      <c r="AA43" s="39"/>
      <c r="AB43" s="39"/>
    </row>
    <row r="44" spans="1:28" ht="75" x14ac:dyDescent="0.2">
      <c r="A44" s="13" t="s">
        <v>11</v>
      </c>
      <c r="B44" s="13" t="s">
        <v>115</v>
      </c>
      <c r="C44" s="13" t="s">
        <v>17</v>
      </c>
      <c r="D44" s="14" t="str">
        <f t="shared" si="1"/>
        <v>UNI</v>
      </c>
      <c r="E44" s="13" t="s">
        <v>116</v>
      </c>
      <c r="F44" s="13" t="s">
        <v>117</v>
      </c>
      <c r="G44" s="15">
        <v>200000</v>
      </c>
      <c r="H44" s="16">
        <v>0</v>
      </c>
      <c r="I44" s="17">
        <f t="shared" si="0"/>
        <v>156000</v>
      </c>
      <c r="J44" s="65">
        <v>2020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80"/>
      <c r="AA44" s="39"/>
      <c r="AB44" s="39"/>
    </row>
    <row r="45" spans="1:28" ht="30" x14ac:dyDescent="0.2">
      <c r="A45" s="13" t="s">
        <v>11</v>
      </c>
      <c r="B45" s="13" t="s">
        <v>118</v>
      </c>
      <c r="C45" s="13" t="s">
        <v>61</v>
      </c>
      <c r="D45" s="14" t="str">
        <f t="shared" si="1"/>
        <v>UNI</v>
      </c>
      <c r="E45" s="13" t="s">
        <v>119</v>
      </c>
      <c r="F45" s="13" t="s">
        <v>119</v>
      </c>
      <c r="G45" s="15">
        <v>400000</v>
      </c>
      <c r="H45" s="16">
        <v>0</v>
      </c>
      <c r="I45" s="17">
        <f t="shared" si="0"/>
        <v>312000</v>
      </c>
      <c r="J45" s="65">
        <v>2020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79"/>
      <c r="AA45" s="39"/>
      <c r="AB45" s="39"/>
    </row>
    <row r="46" spans="1:28" ht="30" x14ac:dyDescent="0.2">
      <c r="A46" s="13" t="s">
        <v>11</v>
      </c>
      <c r="B46" s="13" t="s">
        <v>120</v>
      </c>
      <c r="C46" s="13" t="s">
        <v>13</v>
      </c>
      <c r="D46" s="14" t="str">
        <f t="shared" si="1"/>
        <v>UNI</v>
      </c>
      <c r="E46" s="13" t="s">
        <v>121</v>
      </c>
      <c r="F46" s="13" t="s">
        <v>121</v>
      </c>
      <c r="G46" s="15">
        <v>500000</v>
      </c>
      <c r="H46" s="16">
        <v>0</v>
      </c>
      <c r="I46" s="17">
        <f t="shared" si="0"/>
        <v>390000</v>
      </c>
      <c r="J46" s="65">
        <v>2019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80"/>
      <c r="AA46" s="39"/>
      <c r="AB46" s="39"/>
    </row>
    <row r="47" spans="1:28" ht="60" x14ac:dyDescent="0.2">
      <c r="A47" s="13" t="s">
        <v>11</v>
      </c>
      <c r="B47" s="13" t="s">
        <v>120</v>
      </c>
      <c r="C47" s="13" t="s">
        <v>13</v>
      </c>
      <c r="D47" s="14" t="str">
        <f t="shared" si="1"/>
        <v>UNI</v>
      </c>
      <c r="E47" s="13" t="s">
        <v>122</v>
      </c>
      <c r="F47" s="13" t="s">
        <v>122</v>
      </c>
      <c r="G47" s="15">
        <v>120000</v>
      </c>
      <c r="H47" s="16">
        <v>0</v>
      </c>
      <c r="I47" s="17">
        <f t="shared" si="0"/>
        <v>93600</v>
      </c>
      <c r="J47" s="65">
        <v>2020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79"/>
      <c r="AA47" s="39"/>
      <c r="AB47" s="39"/>
    </row>
    <row r="48" spans="1:28" ht="45" x14ac:dyDescent="0.2">
      <c r="A48" s="13" t="s">
        <v>11</v>
      </c>
      <c r="B48" s="13" t="s">
        <v>120</v>
      </c>
      <c r="C48" s="13" t="s">
        <v>17</v>
      </c>
      <c r="D48" s="14" t="str">
        <f t="shared" si="1"/>
        <v>UNI</v>
      </c>
      <c r="E48" s="13" t="s">
        <v>123</v>
      </c>
      <c r="F48" s="13" t="s">
        <v>123</v>
      </c>
      <c r="G48" s="15">
        <v>260000</v>
      </c>
      <c r="H48" s="16">
        <v>0</v>
      </c>
      <c r="I48" s="17">
        <f t="shared" si="0"/>
        <v>202800</v>
      </c>
      <c r="J48" s="66">
        <v>2019</v>
      </c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80"/>
      <c r="AA48" s="39"/>
      <c r="AB48" s="39"/>
    </row>
    <row r="49" spans="1:28" ht="30" x14ac:dyDescent="0.2">
      <c r="A49" s="13" t="s">
        <v>11</v>
      </c>
      <c r="B49" s="13" t="s">
        <v>120</v>
      </c>
      <c r="C49" s="13" t="s">
        <v>17</v>
      </c>
      <c r="D49" s="14" t="str">
        <f t="shared" si="1"/>
        <v>UNI</v>
      </c>
      <c r="E49" s="13" t="s">
        <v>124</v>
      </c>
      <c r="F49" s="13" t="s">
        <v>124</v>
      </c>
      <c r="G49" s="15">
        <v>200000</v>
      </c>
      <c r="H49" s="16">
        <v>0</v>
      </c>
      <c r="I49" s="17">
        <f t="shared" si="0"/>
        <v>156000</v>
      </c>
      <c r="J49" s="66">
        <v>2019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79"/>
      <c r="AA49" s="39"/>
      <c r="AB49" s="39"/>
    </row>
    <row r="50" spans="1:28" ht="45" x14ac:dyDescent="0.2">
      <c r="A50" s="13" t="s">
        <v>11</v>
      </c>
      <c r="B50" s="13" t="s">
        <v>125</v>
      </c>
      <c r="C50" s="13" t="s">
        <v>13</v>
      </c>
      <c r="D50" s="14" t="str">
        <f t="shared" si="1"/>
        <v>UNI</v>
      </c>
      <c r="E50" s="13" t="s">
        <v>126</v>
      </c>
      <c r="F50" s="13" t="s">
        <v>127</v>
      </c>
      <c r="G50" s="15">
        <v>400000</v>
      </c>
      <c r="H50" s="16">
        <v>0</v>
      </c>
      <c r="I50" s="17">
        <f t="shared" si="0"/>
        <v>312000</v>
      </c>
      <c r="J50" s="65">
        <v>2020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80"/>
      <c r="AA50" s="39"/>
      <c r="AB50" s="39"/>
    </row>
    <row r="51" spans="1:28" ht="30" x14ac:dyDescent="0.2">
      <c r="A51" s="13" t="s">
        <v>11</v>
      </c>
      <c r="B51" s="13" t="s">
        <v>128</v>
      </c>
      <c r="C51" s="13" t="s">
        <v>13</v>
      </c>
      <c r="D51" s="14" t="str">
        <f t="shared" si="1"/>
        <v>UNI</v>
      </c>
      <c r="E51" s="13" t="s">
        <v>129</v>
      </c>
      <c r="F51" s="13" t="s">
        <v>130</v>
      </c>
      <c r="G51" s="15">
        <v>438000</v>
      </c>
      <c r="H51" s="16">
        <v>0</v>
      </c>
      <c r="I51" s="17">
        <f t="shared" si="0"/>
        <v>341640</v>
      </c>
      <c r="J51" s="65">
        <v>2021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79"/>
      <c r="AA51" s="39"/>
      <c r="AB51" s="39"/>
    </row>
    <row r="52" spans="1:28" ht="45" x14ac:dyDescent="0.2">
      <c r="A52" s="13" t="s">
        <v>11</v>
      </c>
      <c r="B52" s="13" t="s">
        <v>131</v>
      </c>
      <c r="C52" s="13" t="s">
        <v>13</v>
      </c>
      <c r="D52" s="14" t="str">
        <f t="shared" si="1"/>
        <v>UNI</v>
      </c>
      <c r="E52" s="13" t="s">
        <v>132</v>
      </c>
      <c r="F52" s="13" t="s">
        <v>133</v>
      </c>
      <c r="G52" s="15">
        <v>720000</v>
      </c>
      <c r="H52" s="16">
        <v>0</v>
      </c>
      <c r="I52" s="17">
        <f t="shared" si="0"/>
        <v>561600</v>
      </c>
      <c r="J52" s="65">
        <v>2019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80"/>
      <c r="AA52" s="39"/>
      <c r="AB52" s="39"/>
    </row>
    <row r="53" spans="1:28" ht="30" x14ac:dyDescent="0.2">
      <c r="A53" s="13" t="s">
        <v>11</v>
      </c>
      <c r="B53" s="13" t="s">
        <v>131</v>
      </c>
      <c r="C53" s="13" t="s">
        <v>13</v>
      </c>
      <c r="D53" s="14" t="str">
        <f t="shared" si="1"/>
        <v>UNI</v>
      </c>
      <c r="E53" s="13" t="s">
        <v>134</v>
      </c>
      <c r="F53" s="13" t="s">
        <v>135</v>
      </c>
      <c r="G53" s="15">
        <v>350000</v>
      </c>
      <c r="H53" s="16">
        <v>0</v>
      </c>
      <c r="I53" s="17">
        <f t="shared" si="0"/>
        <v>273000</v>
      </c>
      <c r="J53" s="66">
        <v>2019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79"/>
      <c r="AA53" s="39"/>
      <c r="AB53" s="39"/>
    </row>
    <row r="54" spans="1:28" ht="45" x14ac:dyDescent="0.2">
      <c r="A54" s="13" t="s">
        <v>11</v>
      </c>
      <c r="B54" s="13" t="s">
        <v>131</v>
      </c>
      <c r="C54" s="13" t="s">
        <v>13</v>
      </c>
      <c r="D54" s="14" t="str">
        <f t="shared" si="1"/>
        <v>UNI</v>
      </c>
      <c r="E54" s="13" t="s">
        <v>136</v>
      </c>
      <c r="F54" s="13" t="s">
        <v>137</v>
      </c>
      <c r="G54" s="15">
        <v>320000</v>
      </c>
      <c r="H54" s="16">
        <v>0</v>
      </c>
      <c r="I54" s="17">
        <f t="shared" si="0"/>
        <v>249600</v>
      </c>
      <c r="J54" s="65">
        <v>2020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80"/>
      <c r="AA54" s="39"/>
      <c r="AB54" s="39"/>
    </row>
    <row r="55" spans="1:28" ht="30" x14ac:dyDescent="0.2">
      <c r="A55" s="13" t="s">
        <v>11</v>
      </c>
      <c r="B55" s="13" t="s">
        <v>138</v>
      </c>
      <c r="C55" s="13" t="s">
        <v>17</v>
      </c>
      <c r="D55" s="14" t="str">
        <f t="shared" si="1"/>
        <v>UNI</v>
      </c>
      <c r="E55" s="13" t="s">
        <v>139</v>
      </c>
      <c r="F55" s="13" t="s">
        <v>139</v>
      </c>
      <c r="G55" s="15">
        <v>500000</v>
      </c>
      <c r="H55" s="16">
        <v>0</v>
      </c>
      <c r="I55" s="17">
        <f t="shared" si="0"/>
        <v>390000</v>
      </c>
      <c r="J55" s="65">
        <v>2020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79"/>
      <c r="AA55" s="39"/>
      <c r="AB55" s="39"/>
    </row>
    <row r="56" spans="1:28" ht="75" x14ac:dyDescent="0.2">
      <c r="A56" s="13" t="s">
        <v>11</v>
      </c>
      <c r="B56" s="13" t="s">
        <v>140</v>
      </c>
      <c r="C56" s="13" t="s">
        <v>17</v>
      </c>
      <c r="D56" s="14" t="str">
        <f t="shared" si="1"/>
        <v>UNI</v>
      </c>
      <c r="E56" s="13" t="s">
        <v>141</v>
      </c>
      <c r="F56" s="13" t="s">
        <v>142</v>
      </c>
      <c r="G56" s="15">
        <v>400000</v>
      </c>
      <c r="H56" s="16">
        <v>0</v>
      </c>
      <c r="I56" s="17">
        <f t="shared" si="0"/>
        <v>312000</v>
      </c>
      <c r="J56" s="65">
        <v>2021</v>
      </c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80"/>
      <c r="AA56" s="39"/>
      <c r="AB56" s="39"/>
    </row>
    <row r="57" spans="1:28" ht="30" x14ac:dyDescent="0.2">
      <c r="A57" s="13" t="s">
        <v>11</v>
      </c>
      <c r="B57" s="13" t="s">
        <v>143</v>
      </c>
      <c r="C57" s="13" t="s">
        <v>13</v>
      </c>
      <c r="D57" s="14" t="str">
        <f t="shared" si="1"/>
        <v>UNI</v>
      </c>
      <c r="E57" s="13" t="s">
        <v>144</v>
      </c>
      <c r="F57" s="13" t="s">
        <v>144</v>
      </c>
      <c r="G57" s="15">
        <v>500000</v>
      </c>
      <c r="H57" s="16">
        <v>0</v>
      </c>
      <c r="I57" s="17">
        <f t="shared" si="0"/>
        <v>390000</v>
      </c>
      <c r="J57" s="65">
        <v>2020</v>
      </c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79"/>
      <c r="AA57" s="39"/>
      <c r="AB57" s="39"/>
    </row>
    <row r="58" spans="1:28" ht="30" x14ac:dyDescent="0.2">
      <c r="A58" s="13" t="s">
        <v>11</v>
      </c>
      <c r="B58" s="13" t="s">
        <v>143</v>
      </c>
      <c r="C58" s="13" t="s">
        <v>13</v>
      </c>
      <c r="D58" s="14" t="str">
        <f t="shared" si="1"/>
        <v>UNI</v>
      </c>
      <c r="E58" s="13" t="s">
        <v>145</v>
      </c>
      <c r="F58" s="13" t="s">
        <v>146</v>
      </c>
      <c r="G58" s="15">
        <v>300000</v>
      </c>
      <c r="H58" s="16">
        <v>0</v>
      </c>
      <c r="I58" s="17">
        <f t="shared" si="0"/>
        <v>234000</v>
      </c>
      <c r="J58" s="65">
        <v>2020</v>
      </c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80"/>
      <c r="AA58" s="39"/>
      <c r="AB58" s="39"/>
    </row>
    <row r="59" spans="1:28" ht="30" x14ac:dyDescent="0.2">
      <c r="A59" s="13" t="s">
        <v>11</v>
      </c>
      <c r="B59" s="13" t="s">
        <v>147</v>
      </c>
      <c r="C59" s="13" t="s">
        <v>17</v>
      </c>
      <c r="D59" s="14" t="str">
        <f t="shared" si="1"/>
        <v>UNI</v>
      </c>
      <c r="E59" s="13" t="s">
        <v>148</v>
      </c>
      <c r="F59" s="13" t="s">
        <v>149</v>
      </c>
      <c r="G59" s="15">
        <v>200000</v>
      </c>
      <c r="H59" s="16">
        <v>0</v>
      </c>
      <c r="I59" s="17">
        <f t="shared" si="0"/>
        <v>156000</v>
      </c>
      <c r="J59" s="65">
        <v>2019</v>
      </c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79"/>
      <c r="AA59" s="39"/>
      <c r="AB59" s="39"/>
    </row>
    <row r="60" spans="1:28" ht="30" x14ac:dyDescent="0.2">
      <c r="A60" s="13" t="s">
        <v>11</v>
      </c>
      <c r="B60" s="13" t="s">
        <v>150</v>
      </c>
      <c r="C60" s="13" t="s">
        <v>13</v>
      </c>
      <c r="D60" s="14" t="str">
        <f t="shared" si="1"/>
        <v>UNI</v>
      </c>
      <c r="E60" s="13" t="s">
        <v>151</v>
      </c>
      <c r="F60" s="13" t="s">
        <v>151</v>
      </c>
      <c r="G60" s="15">
        <v>230000</v>
      </c>
      <c r="H60" s="16">
        <v>0</v>
      </c>
      <c r="I60" s="17">
        <f t="shared" si="0"/>
        <v>179400</v>
      </c>
      <c r="J60" s="65">
        <v>2021</v>
      </c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80"/>
      <c r="AA60" s="39"/>
      <c r="AB60" s="39"/>
    </row>
    <row r="61" spans="1:28" ht="30" x14ac:dyDescent="0.2">
      <c r="A61" s="19" t="s">
        <v>11</v>
      </c>
      <c r="B61" s="19" t="s">
        <v>150</v>
      </c>
      <c r="C61" s="19" t="s">
        <v>13</v>
      </c>
      <c r="D61" s="14" t="str">
        <f t="shared" si="1"/>
        <v>UNI</v>
      </c>
      <c r="E61" s="19" t="s">
        <v>152</v>
      </c>
      <c r="F61" s="19" t="s">
        <v>153</v>
      </c>
      <c r="G61" s="20">
        <v>180000</v>
      </c>
      <c r="H61" s="23">
        <v>0</v>
      </c>
      <c r="I61" s="17">
        <f t="shared" si="0"/>
        <v>140400</v>
      </c>
      <c r="J61" s="65">
        <v>2021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79"/>
      <c r="AA61" s="39"/>
      <c r="AB61" s="39"/>
    </row>
    <row r="62" spans="1:28" ht="30" x14ac:dyDescent="0.2">
      <c r="A62" s="13" t="s">
        <v>11</v>
      </c>
      <c r="B62" s="13" t="s">
        <v>150</v>
      </c>
      <c r="C62" s="13" t="s">
        <v>17</v>
      </c>
      <c r="D62" s="14" t="str">
        <f t="shared" si="1"/>
        <v>UNI</v>
      </c>
      <c r="E62" s="13" t="s">
        <v>154</v>
      </c>
      <c r="F62" s="13" t="s">
        <v>155</v>
      </c>
      <c r="G62" s="15">
        <v>516000</v>
      </c>
      <c r="H62" s="16">
        <v>0</v>
      </c>
      <c r="I62" s="17">
        <f t="shared" si="0"/>
        <v>402480</v>
      </c>
      <c r="J62" s="65">
        <v>2022</v>
      </c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76"/>
      <c r="V62" s="37"/>
      <c r="W62" s="80"/>
      <c r="AA62" s="39"/>
      <c r="AB62" s="39"/>
    </row>
    <row r="63" spans="1:28" ht="30" x14ac:dyDescent="0.2">
      <c r="A63" s="13" t="s">
        <v>11</v>
      </c>
      <c r="B63" s="13" t="s">
        <v>156</v>
      </c>
      <c r="C63" s="13" t="s">
        <v>13</v>
      </c>
      <c r="D63" s="14" t="str">
        <f t="shared" si="1"/>
        <v>UNI</v>
      </c>
      <c r="E63" s="13" t="s">
        <v>157</v>
      </c>
      <c r="F63" s="13" t="s">
        <v>157</v>
      </c>
      <c r="G63" s="15">
        <v>400000</v>
      </c>
      <c r="H63" s="16">
        <v>0</v>
      </c>
      <c r="I63" s="17">
        <f t="shared" si="0"/>
        <v>312000</v>
      </c>
      <c r="J63" s="66">
        <v>2019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79"/>
      <c r="AA63" s="39"/>
      <c r="AB63" s="39"/>
    </row>
    <row r="64" spans="1:28" ht="60" customHeight="1" x14ac:dyDescent="0.2">
      <c r="A64" s="19" t="s">
        <v>11</v>
      </c>
      <c r="B64" s="31" t="s">
        <v>156</v>
      </c>
      <c r="C64" s="31" t="s">
        <v>17</v>
      </c>
      <c r="D64" s="32" t="str">
        <f t="shared" si="1"/>
        <v>UNI</v>
      </c>
      <c r="E64" s="31" t="s">
        <v>158</v>
      </c>
      <c r="F64" s="31" t="s">
        <v>159</v>
      </c>
      <c r="G64" s="15">
        <v>400000</v>
      </c>
      <c r="H64" s="23">
        <v>0</v>
      </c>
      <c r="I64" s="17">
        <f t="shared" si="0"/>
        <v>312000</v>
      </c>
      <c r="J64" s="65">
        <v>2018</v>
      </c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80"/>
      <c r="AA64" s="39"/>
      <c r="AB64" s="39"/>
    </row>
    <row r="65" spans="1:28" ht="15" x14ac:dyDescent="0.2">
      <c r="A65" s="19"/>
      <c r="B65" s="33"/>
      <c r="C65" s="33"/>
      <c r="D65" s="34"/>
      <c r="E65" s="33"/>
      <c r="F65" s="33"/>
      <c r="G65" s="20">
        <v>1600000</v>
      </c>
      <c r="H65" s="23">
        <v>0</v>
      </c>
      <c r="I65" s="17">
        <f t="shared" si="0"/>
        <v>1248000</v>
      </c>
      <c r="J65" s="66">
        <v>2019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80"/>
      <c r="AA65" s="39"/>
      <c r="AB65" s="39"/>
    </row>
    <row r="66" spans="1:28" ht="30" x14ac:dyDescent="0.2">
      <c r="A66" s="13" t="s">
        <v>11</v>
      </c>
      <c r="B66" s="13" t="s">
        <v>156</v>
      </c>
      <c r="C66" s="13" t="s">
        <v>17</v>
      </c>
      <c r="D66" s="14" t="str">
        <f t="shared" si="1"/>
        <v>UNI</v>
      </c>
      <c r="E66" s="13" t="s">
        <v>160</v>
      </c>
      <c r="F66" s="13" t="s">
        <v>161</v>
      </c>
      <c r="G66" s="15">
        <v>150000</v>
      </c>
      <c r="H66" s="16">
        <v>0</v>
      </c>
      <c r="I66" s="17">
        <f t="shared" si="0"/>
        <v>117000</v>
      </c>
      <c r="J66" s="66">
        <v>2019</v>
      </c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79"/>
      <c r="AA66" s="39"/>
      <c r="AB66" s="39"/>
    </row>
    <row r="67" spans="1:28" ht="15" x14ac:dyDescent="0.2">
      <c r="A67" s="13" t="s">
        <v>11</v>
      </c>
      <c r="B67" s="13" t="s">
        <v>162</v>
      </c>
      <c r="C67" s="13" t="s">
        <v>17</v>
      </c>
      <c r="D67" s="14" t="str">
        <f t="shared" si="1"/>
        <v>UNI</v>
      </c>
      <c r="E67" s="13" t="s">
        <v>163</v>
      </c>
      <c r="F67" s="13" t="s">
        <v>164</v>
      </c>
      <c r="G67" s="15">
        <v>180000</v>
      </c>
      <c r="H67" s="16">
        <v>0</v>
      </c>
      <c r="I67" s="17">
        <f t="shared" si="0"/>
        <v>140400</v>
      </c>
      <c r="J67" s="66">
        <v>2019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80"/>
      <c r="AA67" s="39"/>
      <c r="AB67" s="39"/>
    </row>
    <row r="68" spans="1:28" ht="45" x14ac:dyDescent="0.2">
      <c r="A68" s="19" t="s">
        <v>11</v>
      </c>
      <c r="B68" s="19" t="s">
        <v>165</v>
      </c>
      <c r="C68" s="19" t="s">
        <v>13</v>
      </c>
      <c r="D68" s="14" t="str">
        <f t="shared" si="1"/>
        <v>UNI</v>
      </c>
      <c r="E68" s="21" t="s">
        <v>166</v>
      </c>
      <c r="F68" s="19" t="s">
        <v>167</v>
      </c>
      <c r="G68" s="20">
        <v>150000</v>
      </c>
      <c r="H68" s="23">
        <v>0</v>
      </c>
      <c r="I68" s="17">
        <f t="shared" ref="I68:I123" si="2">G68*0.78</f>
        <v>117000</v>
      </c>
      <c r="J68" s="65">
        <v>2020</v>
      </c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79"/>
      <c r="AA68" s="39"/>
      <c r="AB68" s="39"/>
    </row>
    <row r="69" spans="1:28" ht="30" x14ac:dyDescent="0.2">
      <c r="A69" s="13" t="s">
        <v>11</v>
      </c>
      <c r="B69" s="13" t="s">
        <v>165</v>
      </c>
      <c r="C69" s="13" t="s">
        <v>17</v>
      </c>
      <c r="D69" s="14" t="str">
        <f t="shared" ref="D69:D103" si="3">CONCATENATE("UNI", Q69, L69,W69,X69)</f>
        <v>UNI</v>
      </c>
      <c r="E69" s="13" t="s">
        <v>168</v>
      </c>
      <c r="F69" s="13" t="s">
        <v>168</v>
      </c>
      <c r="G69" s="15">
        <v>300000</v>
      </c>
      <c r="H69" s="16">
        <v>0</v>
      </c>
      <c r="I69" s="17">
        <f t="shared" si="2"/>
        <v>234000</v>
      </c>
      <c r="J69" s="65">
        <v>2020</v>
      </c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80"/>
      <c r="AA69" s="39"/>
      <c r="AB69" s="39"/>
    </row>
    <row r="70" spans="1:28" ht="30" x14ac:dyDescent="0.2">
      <c r="A70" s="13" t="s">
        <v>11</v>
      </c>
      <c r="B70" s="13" t="s">
        <v>169</v>
      </c>
      <c r="C70" s="13" t="s">
        <v>17</v>
      </c>
      <c r="D70" s="14" t="str">
        <f t="shared" si="3"/>
        <v>UNI</v>
      </c>
      <c r="E70" s="13" t="s">
        <v>170</v>
      </c>
      <c r="F70" s="13" t="s">
        <v>170</v>
      </c>
      <c r="G70" s="15">
        <v>310000</v>
      </c>
      <c r="H70" s="16">
        <v>0</v>
      </c>
      <c r="I70" s="17">
        <f t="shared" si="2"/>
        <v>241800</v>
      </c>
      <c r="J70" s="65">
        <v>2019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79"/>
      <c r="AA70" s="39"/>
      <c r="AB70" s="39"/>
    </row>
    <row r="71" spans="1:28" ht="30" x14ac:dyDescent="0.2">
      <c r="A71" s="13" t="s">
        <v>11</v>
      </c>
      <c r="B71" s="13" t="s">
        <v>171</v>
      </c>
      <c r="C71" s="13" t="s">
        <v>17</v>
      </c>
      <c r="D71" s="14" t="str">
        <f t="shared" si="3"/>
        <v>UNI</v>
      </c>
      <c r="E71" s="13" t="s">
        <v>172</v>
      </c>
      <c r="F71" s="13" t="s">
        <v>173</v>
      </c>
      <c r="G71" s="15">
        <v>599200</v>
      </c>
      <c r="H71" s="16">
        <v>0</v>
      </c>
      <c r="I71" s="17">
        <f t="shared" si="2"/>
        <v>467376</v>
      </c>
      <c r="J71" s="65">
        <v>2020</v>
      </c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80"/>
      <c r="AA71" s="39"/>
      <c r="AB71" s="39"/>
    </row>
    <row r="72" spans="1:28" ht="15" x14ac:dyDescent="0.2">
      <c r="A72" s="13" t="s">
        <v>11</v>
      </c>
      <c r="B72" s="13" t="s">
        <v>174</v>
      </c>
      <c r="C72" s="13" t="s">
        <v>61</v>
      </c>
      <c r="D72" s="14" t="str">
        <f t="shared" si="3"/>
        <v>UNI</v>
      </c>
      <c r="E72" s="13" t="s">
        <v>175</v>
      </c>
      <c r="F72" s="13" t="s">
        <v>175</v>
      </c>
      <c r="G72" s="15">
        <v>500000</v>
      </c>
      <c r="H72" s="16">
        <v>0</v>
      </c>
      <c r="I72" s="17">
        <f t="shared" si="2"/>
        <v>390000</v>
      </c>
      <c r="J72" s="65">
        <v>2018</v>
      </c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79"/>
      <c r="AA72" s="39"/>
      <c r="AB72" s="39"/>
    </row>
    <row r="73" spans="1:28" ht="45" x14ac:dyDescent="0.2">
      <c r="A73" s="19" t="s">
        <v>11</v>
      </c>
      <c r="B73" s="19" t="s">
        <v>176</v>
      </c>
      <c r="C73" s="19" t="s">
        <v>17</v>
      </c>
      <c r="D73" s="14" t="str">
        <f t="shared" si="3"/>
        <v>UNI</v>
      </c>
      <c r="E73" s="19" t="s">
        <v>177</v>
      </c>
      <c r="F73" s="19" t="s">
        <v>178</v>
      </c>
      <c r="G73" s="20">
        <v>76500</v>
      </c>
      <c r="H73" s="23">
        <v>0</v>
      </c>
      <c r="I73" s="17">
        <f t="shared" si="2"/>
        <v>59670</v>
      </c>
      <c r="J73" s="65">
        <v>2021</v>
      </c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80"/>
      <c r="AA73" s="39"/>
      <c r="AB73" s="39"/>
    </row>
    <row r="74" spans="1:28" ht="30" x14ac:dyDescent="0.2">
      <c r="A74" s="19" t="s">
        <v>11</v>
      </c>
      <c r="B74" s="19" t="s">
        <v>179</v>
      </c>
      <c r="C74" s="19" t="s">
        <v>13</v>
      </c>
      <c r="D74" s="14" t="str">
        <f t="shared" si="3"/>
        <v>UNI</v>
      </c>
      <c r="E74" s="21" t="s">
        <v>180</v>
      </c>
      <c r="F74" s="19" t="s">
        <v>180</v>
      </c>
      <c r="G74" s="20">
        <v>400000</v>
      </c>
      <c r="H74" s="23">
        <v>0</v>
      </c>
      <c r="I74" s="17">
        <f t="shared" si="2"/>
        <v>312000</v>
      </c>
      <c r="J74" s="65">
        <v>2021</v>
      </c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79"/>
      <c r="AA74" s="39"/>
      <c r="AB74" s="39"/>
    </row>
    <row r="75" spans="1:28" ht="45" x14ac:dyDescent="0.2">
      <c r="A75" s="13" t="s">
        <v>11</v>
      </c>
      <c r="B75" s="13" t="s">
        <v>181</v>
      </c>
      <c r="C75" s="13" t="s">
        <v>17</v>
      </c>
      <c r="D75" s="14" t="str">
        <f t="shared" si="3"/>
        <v>UNI</v>
      </c>
      <c r="E75" s="13" t="s">
        <v>182</v>
      </c>
      <c r="F75" s="13" t="s">
        <v>183</v>
      </c>
      <c r="G75" s="15">
        <v>130000</v>
      </c>
      <c r="H75" s="16">
        <v>0</v>
      </c>
      <c r="I75" s="17">
        <f t="shared" si="2"/>
        <v>101400</v>
      </c>
      <c r="J75" s="65">
        <v>2020</v>
      </c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80"/>
      <c r="AA75" s="39"/>
      <c r="AB75" s="39"/>
    </row>
    <row r="76" spans="1:28" ht="30" x14ac:dyDescent="0.2">
      <c r="A76" s="13" t="s">
        <v>11</v>
      </c>
      <c r="B76" s="13" t="s">
        <v>184</v>
      </c>
      <c r="C76" s="13" t="s">
        <v>61</v>
      </c>
      <c r="D76" s="14" t="str">
        <f t="shared" si="3"/>
        <v>UNI</v>
      </c>
      <c r="E76" s="31" t="s">
        <v>185</v>
      </c>
      <c r="F76" s="31" t="s">
        <v>185</v>
      </c>
      <c r="G76" s="15">
        <v>500000</v>
      </c>
      <c r="H76" s="16">
        <v>0</v>
      </c>
      <c r="I76" s="17">
        <f t="shared" si="2"/>
        <v>390000</v>
      </c>
      <c r="J76" s="65">
        <v>2019</v>
      </c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79"/>
      <c r="AA76" s="39"/>
      <c r="AB76" s="39"/>
    </row>
    <row r="77" spans="1:28" ht="30" x14ac:dyDescent="0.2">
      <c r="A77" s="19" t="s">
        <v>11</v>
      </c>
      <c r="B77" s="19" t="s">
        <v>184</v>
      </c>
      <c r="C77" s="19" t="s">
        <v>61</v>
      </c>
      <c r="D77" s="14" t="str">
        <f t="shared" si="3"/>
        <v>UNI</v>
      </c>
      <c r="E77" s="35"/>
      <c r="F77" s="35"/>
      <c r="G77" s="20">
        <v>3200000</v>
      </c>
      <c r="H77" s="23">
        <v>0</v>
      </c>
      <c r="I77" s="17">
        <f t="shared" si="2"/>
        <v>2496000</v>
      </c>
      <c r="J77" s="65">
        <v>2020</v>
      </c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80"/>
      <c r="AA77" s="39"/>
      <c r="AB77" s="39"/>
    </row>
    <row r="78" spans="1:28" ht="30" x14ac:dyDescent="0.2">
      <c r="A78" s="13" t="s">
        <v>11</v>
      </c>
      <c r="B78" s="13" t="s">
        <v>184</v>
      </c>
      <c r="C78" s="13" t="s">
        <v>61</v>
      </c>
      <c r="D78" s="14" t="str">
        <f t="shared" si="3"/>
        <v>UNI</v>
      </c>
      <c r="E78" s="35"/>
      <c r="F78" s="35"/>
      <c r="G78" s="20">
        <v>3200000</v>
      </c>
      <c r="H78" s="16">
        <v>0</v>
      </c>
      <c r="I78" s="17">
        <f t="shared" si="2"/>
        <v>2496000</v>
      </c>
      <c r="J78" s="65">
        <v>2021</v>
      </c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79"/>
      <c r="AA78" s="39"/>
      <c r="AB78" s="39"/>
    </row>
    <row r="79" spans="1:28" ht="30" x14ac:dyDescent="0.2">
      <c r="A79" s="13" t="s">
        <v>11</v>
      </c>
      <c r="B79" s="13" t="s">
        <v>184</v>
      </c>
      <c r="C79" s="13" t="s">
        <v>61</v>
      </c>
      <c r="D79" s="14" t="str">
        <f t="shared" si="3"/>
        <v>UNI</v>
      </c>
      <c r="E79" s="35"/>
      <c r="F79" s="35"/>
      <c r="G79" s="20">
        <v>3200000</v>
      </c>
      <c r="H79" s="16">
        <v>0</v>
      </c>
      <c r="I79" s="17">
        <f t="shared" si="2"/>
        <v>2496000</v>
      </c>
      <c r="J79" s="65">
        <v>2022</v>
      </c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80"/>
      <c r="AA79" s="39"/>
      <c r="AB79" s="39"/>
    </row>
    <row r="80" spans="1:28" ht="30" x14ac:dyDescent="0.2">
      <c r="A80" s="19" t="s">
        <v>11</v>
      </c>
      <c r="B80" s="19" t="s">
        <v>186</v>
      </c>
      <c r="C80" s="19" t="s">
        <v>13</v>
      </c>
      <c r="D80" s="14" t="str">
        <f t="shared" si="3"/>
        <v>UNI</v>
      </c>
      <c r="E80" s="36" t="s">
        <v>187</v>
      </c>
      <c r="F80" s="36" t="s">
        <v>187</v>
      </c>
      <c r="G80" s="20">
        <v>600000</v>
      </c>
      <c r="H80" s="23">
        <v>0</v>
      </c>
      <c r="I80" s="17">
        <f t="shared" si="2"/>
        <v>468000</v>
      </c>
      <c r="J80" s="65">
        <v>2022</v>
      </c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80"/>
      <c r="AA80" s="39"/>
      <c r="AB80" s="39"/>
    </row>
    <row r="81" spans="1:28" ht="30" x14ac:dyDescent="0.2">
      <c r="A81" s="13" t="s">
        <v>11</v>
      </c>
      <c r="B81" s="13" t="s">
        <v>188</v>
      </c>
      <c r="C81" s="13" t="s">
        <v>13</v>
      </c>
      <c r="D81" s="14" t="str">
        <f t="shared" si="3"/>
        <v>UNI</v>
      </c>
      <c r="E81" s="13" t="s">
        <v>189</v>
      </c>
      <c r="F81" s="13" t="s">
        <v>189</v>
      </c>
      <c r="G81" s="15">
        <v>227500</v>
      </c>
      <c r="H81" s="16">
        <v>0</v>
      </c>
      <c r="I81" s="17">
        <f t="shared" si="2"/>
        <v>177450</v>
      </c>
      <c r="J81" s="65">
        <v>2021</v>
      </c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79"/>
      <c r="AA81" s="39"/>
      <c r="AB81" s="39"/>
    </row>
    <row r="82" spans="1:28" ht="45" x14ac:dyDescent="0.2">
      <c r="A82" s="19" t="s">
        <v>11</v>
      </c>
      <c r="B82" s="19" t="s">
        <v>190</v>
      </c>
      <c r="C82" s="19" t="s">
        <v>17</v>
      </c>
      <c r="D82" s="14" t="str">
        <f t="shared" si="3"/>
        <v>UNI</v>
      </c>
      <c r="E82" s="19" t="s">
        <v>191</v>
      </c>
      <c r="F82" s="19" t="s">
        <v>192</v>
      </c>
      <c r="G82" s="20">
        <v>210000</v>
      </c>
      <c r="H82" s="23">
        <v>0</v>
      </c>
      <c r="I82" s="17">
        <f t="shared" si="2"/>
        <v>163800</v>
      </c>
      <c r="J82" s="65">
        <v>2021</v>
      </c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79"/>
      <c r="AA82" s="39"/>
      <c r="AB82" s="39"/>
    </row>
    <row r="83" spans="1:28" ht="30" x14ac:dyDescent="0.2">
      <c r="A83" s="13" t="s">
        <v>11</v>
      </c>
      <c r="B83" s="13" t="s">
        <v>193</v>
      </c>
      <c r="C83" s="13" t="s">
        <v>17</v>
      </c>
      <c r="D83" s="14" t="str">
        <f t="shared" si="3"/>
        <v>UNI</v>
      </c>
      <c r="E83" s="13" t="s">
        <v>194</v>
      </c>
      <c r="F83" s="13" t="s">
        <v>195</v>
      </c>
      <c r="G83" s="15">
        <v>110400</v>
      </c>
      <c r="H83" s="16">
        <v>0</v>
      </c>
      <c r="I83" s="17">
        <f t="shared" si="2"/>
        <v>86112</v>
      </c>
      <c r="J83" s="65">
        <v>2018</v>
      </c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77"/>
      <c r="V83" s="37"/>
      <c r="W83" s="80"/>
      <c r="AA83" s="39"/>
      <c r="AB83" s="39"/>
    </row>
    <row r="84" spans="1:28" ht="15" x14ac:dyDescent="0.2">
      <c r="A84" s="13" t="s">
        <v>11</v>
      </c>
      <c r="B84" s="13" t="s">
        <v>196</v>
      </c>
      <c r="C84" s="13" t="s">
        <v>17</v>
      </c>
      <c r="D84" s="14" t="str">
        <f t="shared" si="3"/>
        <v>UNI</v>
      </c>
      <c r="E84" s="13" t="s">
        <v>197</v>
      </c>
      <c r="F84" s="13" t="s">
        <v>198</v>
      </c>
      <c r="G84" s="15">
        <v>60000</v>
      </c>
      <c r="H84" s="23">
        <v>0</v>
      </c>
      <c r="I84" s="17">
        <f t="shared" si="2"/>
        <v>46800</v>
      </c>
      <c r="J84" s="65">
        <v>2019</v>
      </c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75"/>
      <c r="V84" s="37"/>
      <c r="W84" s="79"/>
      <c r="AA84" s="39"/>
      <c r="AB84" s="39"/>
    </row>
    <row r="85" spans="1:28" ht="30" x14ac:dyDescent="0.2">
      <c r="A85" s="19" t="s">
        <v>11</v>
      </c>
      <c r="B85" s="19" t="s">
        <v>199</v>
      </c>
      <c r="C85" s="19" t="s">
        <v>13</v>
      </c>
      <c r="D85" s="14" t="str">
        <f t="shared" si="3"/>
        <v>UNI</v>
      </c>
      <c r="E85" s="19" t="s">
        <v>200</v>
      </c>
      <c r="F85" s="19" t="s">
        <v>201</v>
      </c>
      <c r="G85" s="20">
        <v>240000</v>
      </c>
      <c r="H85" s="23">
        <v>0</v>
      </c>
      <c r="I85" s="17">
        <f t="shared" si="2"/>
        <v>187200</v>
      </c>
      <c r="J85" s="65">
        <v>2022</v>
      </c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79"/>
      <c r="AA85" s="39"/>
      <c r="AB85" s="39"/>
    </row>
    <row r="86" spans="1:28" ht="45" x14ac:dyDescent="0.2">
      <c r="A86" s="13" t="s">
        <v>11</v>
      </c>
      <c r="B86" s="13" t="s">
        <v>202</v>
      </c>
      <c r="C86" s="13" t="s">
        <v>13</v>
      </c>
      <c r="D86" s="14" t="str">
        <f t="shared" si="3"/>
        <v>UNI</v>
      </c>
      <c r="E86" s="13" t="s">
        <v>203</v>
      </c>
      <c r="F86" s="13" t="s">
        <v>204</v>
      </c>
      <c r="G86" s="15">
        <v>1600000</v>
      </c>
      <c r="H86" s="16">
        <v>0</v>
      </c>
      <c r="I86" s="17">
        <f t="shared" si="2"/>
        <v>1248000</v>
      </c>
      <c r="J86" s="65">
        <v>2021</v>
      </c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80"/>
      <c r="AA86" s="39"/>
      <c r="AB86" s="39"/>
    </row>
    <row r="87" spans="1:28" ht="30" x14ac:dyDescent="0.2">
      <c r="A87" s="13" t="s">
        <v>11</v>
      </c>
      <c r="B87" s="13" t="s">
        <v>202</v>
      </c>
      <c r="C87" s="13" t="s">
        <v>13</v>
      </c>
      <c r="D87" s="14" t="str">
        <f t="shared" si="3"/>
        <v>UNI</v>
      </c>
      <c r="E87" s="18" t="s">
        <v>205</v>
      </c>
      <c r="F87" s="13" t="s">
        <v>205</v>
      </c>
      <c r="G87" s="15">
        <v>150000</v>
      </c>
      <c r="H87" s="16">
        <v>0</v>
      </c>
      <c r="I87" s="17">
        <f t="shared" si="2"/>
        <v>117000</v>
      </c>
      <c r="J87" s="66">
        <v>2019</v>
      </c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79"/>
      <c r="AA87" s="39"/>
      <c r="AB87" s="39"/>
    </row>
    <row r="88" spans="1:28" ht="45" x14ac:dyDescent="0.2">
      <c r="A88" s="13" t="s">
        <v>11</v>
      </c>
      <c r="B88" s="13" t="s">
        <v>202</v>
      </c>
      <c r="C88" s="13" t="s">
        <v>13</v>
      </c>
      <c r="D88" s="14" t="str">
        <f t="shared" si="3"/>
        <v>UNI</v>
      </c>
      <c r="E88" s="18" t="s">
        <v>206</v>
      </c>
      <c r="F88" s="13" t="s">
        <v>207</v>
      </c>
      <c r="G88" s="15">
        <v>130000</v>
      </c>
      <c r="H88" s="16">
        <v>0</v>
      </c>
      <c r="I88" s="17">
        <f t="shared" si="2"/>
        <v>101400</v>
      </c>
      <c r="J88" s="65">
        <v>2022</v>
      </c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80"/>
      <c r="AA88" s="39"/>
      <c r="AB88" s="39"/>
    </row>
    <row r="89" spans="1:28" ht="30" x14ac:dyDescent="0.2">
      <c r="A89" s="19" t="s">
        <v>11</v>
      </c>
      <c r="B89" s="19" t="s">
        <v>208</v>
      </c>
      <c r="C89" s="19" t="s">
        <v>17</v>
      </c>
      <c r="D89" s="14" t="str">
        <f t="shared" si="3"/>
        <v>UNI</v>
      </c>
      <c r="E89" s="21" t="s">
        <v>209</v>
      </c>
      <c r="F89" s="21" t="s">
        <v>210</v>
      </c>
      <c r="G89" s="20">
        <v>365000</v>
      </c>
      <c r="H89" s="23">
        <v>0</v>
      </c>
      <c r="I89" s="17">
        <f t="shared" si="2"/>
        <v>284700</v>
      </c>
      <c r="J89" s="65">
        <v>2019</v>
      </c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73"/>
      <c r="V89" s="37"/>
      <c r="W89" s="79"/>
      <c r="AA89" s="39"/>
      <c r="AB89" s="39"/>
    </row>
    <row r="90" spans="1:28" ht="45.75" customHeight="1" x14ac:dyDescent="0.2">
      <c r="A90" s="19"/>
      <c r="B90" s="19" t="s">
        <v>208</v>
      </c>
      <c r="C90" s="19" t="s">
        <v>13</v>
      </c>
      <c r="D90" s="14" t="str">
        <f t="shared" si="3"/>
        <v>UNI</v>
      </c>
      <c r="E90" s="21" t="s">
        <v>211</v>
      </c>
      <c r="F90" s="21" t="s">
        <v>211</v>
      </c>
      <c r="G90" s="20">
        <v>300000</v>
      </c>
      <c r="H90" s="23">
        <v>0</v>
      </c>
      <c r="I90" s="17">
        <v>261300</v>
      </c>
      <c r="J90" s="65">
        <v>2019</v>
      </c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73"/>
      <c r="V90" s="37"/>
      <c r="W90" s="82"/>
      <c r="AA90" s="39"/>
      <c r="AB90" s="39"/>
    </row>
    <row r="91" spans="1:28" ht="30" x14ac:dyDescent="0.2">
      <c r="A91" s="13" t="s">
        <v>11</v>
      </c>
      <c r="B91" s="13" t="s">
        <v>212</v>
      </c>
      <c r="C91" s="13" t="s">
        <v>17</v>
      </c>
      <c r="D91" s="14" t="str">
        <f t="shared" si="3"/>
        <v>UNI</v>
      </c>
      <c r="E91" s="13" t="s">
        <v>213</v>
      </c>
      <c r="F91" s="13" t="s">
        <v>214</v>
      </c>
      <c r="G91" s="15">
        <v>138000</v>
      </c>
      <c r="H91" s="16">
        <v>0</v>
      </c>
      <c r="I91" s="17">
        <f t="shared" ref="I91:I99" si="4">G91*0.78</f>
        <v>107640</v>
      </c>
      <c r="J91" s="65">
        <v>2021</v>
      </c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80"/>
      <c r="AA91" s="39"/>
      <c r="AB91" s="39"/>
    </row>
    <row r="92" spans="1:28" ht="45" x14ac:dyDescent="0.2">
      <c r="A92" s="13" t="s">
        <v>11</v>
      </c>
      <c r="B92" s="13" t="s">
        <v>212</v>
      </c>
      <c r="C92" s="13" t="s">
        <v>17</v>
      </c>
      <c r="D92" s="14" t="str">
        <f t="shared" si="3"/>
        <v>UNI</v>
      </c>
      <c r="E92" s="13" t="s">
        <v>215</v>
      </c>
      <c r="F92" s="13" t="s">
        <v>216</v>
      </c>
      <c r="G92" s="15">
        <v>126000</v>
      </c>
      <c r="H92" s="16">
        <v>0</v>
      </c>
      <c r="I92" s="17">
        <f t="shared" si="4"/>
        <v>98280</v>
      </c>
      <c r="J92" s="65">
        <v>2019</v>
      </c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79"/>
      <c r="AA92" s="39"/>
      <c r="AB92" s="39"/>
    </row>
    <row r="93" spans="1:28" ht="15" x14ac:dyDescent="0.2">
      <c r="A93" s="13" t="s">
        <v>11</v>
      </c>
      <c r="B93" s="31" t="s">
        <v>217</v>
      </c>
      <c r="C93" s="31" t="s">
        <v>17</v>
      </c>
      <c r="D93" s="32" t="str">
        <f t="shared" si="3"/>
        <v>UNI</v>
      </c>
      <c r="E93" s="31" t="s">
        <v>218</v>
      </c>
      <c r="F93" s="31" t="s">
        <v>219</v>
      </c>
      <c r="G93" s="15">
        <v>400000</v>
      </c>
      <c r="H93" s="16">
        <v>0</v>
      </c>
      <c r="I93" s="17">
        <f t="shared" si="4"/>
        <v>312000</v>
      </c>
      <c r="J93" s="65">
        <v>2018</v>
      </c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79"/>
      <c r="AA93" s="39"/>
      <c r="AB93" s="39"/>
    </row>
    <row r="94" spans="1:28" ht="15" x14ac:dyDescent="0.2">
      <c r="A94" s="13"/>
      <c r="B94" s="33"/>
      <c r="C94" s="33"/>
      <c r="D94" s="34"/>
      <c r="E94" s="33"/>
      <c r="F94" s="33"/>
      <c r="G94" s="15">
        <v>600000</v>
      </c>
      <c r="H94" s="16"/>
      <c r="I94" s="17">
        <f t="shared" si="4"/>
        <v>468000</v>
      </c>
      <c r="J94" s="66">
        <v>2019</v>
      </c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79"/>
      <c r="AA94" s="39"/>
      <c r="AB94" s="39"/>
    </row>
    <row r="95" spans="1:28" ht="30" x14ac:dyDescent="0.2">
      <c r="A95" s="13" t="s">
        <v>11</v>
      </c>
      <c r="B95" s="13" t="s">
        <v>217</v>
      </c>
      <c r="C95" s="13" t="s">
        <v>17</v>
      </c>
      <c r="D95" s="14" t="str">
        <f t="shared" si="3"/>
        <v>UNI</v>
      </c>
      <c r="E95" s="13" t="s">
        <v>220</v>
      </c>
      <c r="F95" s="13" t="s">
        <v>221</v>
      </c>
      <c r="G95" s="15">
        <v>753000</v>
      </c>
      <c r="H95" s="16">
        <v>0</v>
      </c>
      <c r="I95" s="17">
        <f t="shared" si="4"/>
        <v>587340</v>
      </c>
      <c r="J95" s="65">
        <v>2019</v>
      </c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80"/>
      <c r="AA95" s="39"/>
      <c r="AB95" s="39"/>
    </row>
    <row r="96" spans="1:28" ht="45" x14ac:dyDescent="0.2">
      <c r="A96" s="13" t="s">
        <v>11</v>
      </c>
      <c r="B96" s="13" t="s">
        <v>222</v>
      </c>
      <c r="C96" s="13" t="s">
        <v>61</v>
      </c>
      <c r="D96" s="14" t="str">
        <f t="shared" si="3"/>
        <v>UNI</v>
      </c>
      <c r="E96" s="13" t="s">
        <v>223</v>
      </c>
      <c r="F96" s="13" t="s">
        <v>223</v>
      </c>
      <c r="G96" s="15">
        <v>2500000</v>
      </c>
      <c r="H96" s="16">
        <v>0</v>
      </c>
      <c r="I96" s="17">
        <f t="shared" si="4"/>
        <v>1950000</v>
      </c>
      <c r="J96" s="65">
        <v>2019</v>
      </c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79"/>
      <c r="AA96" s="39"/>
      <c r="AB96" s="39"/>
    </row>
    <row r="97" spans="1:28" ht="60" x14ac:dyDescent="0.2">
      <c r="A97" s="13" t="s">
        <v>11</v>
      </c>
      <c r="B97" s="13" t="s">
        <v>224</v>
      </c>
      <c r="C97" s="13" t="s">
        <v>17</v>
      </c>
      <c r="D97" s="14" t="str">
        <f t="shared" si="3"/>
        <v>UNI</v>
      </c>
      <c r="E97" s="13" t="s">
        <v>225</v>
      </c>
      <c r="F97" s="13" t="s">
        <v>226</v>
      </c>
      <c r="G97" s="15">
        <v>500000</v>
      </c>
      <c r="H97" s="16">
        <v>0</v>
      </c>
      <c r="I97" s="17">
        <f t="shared" si="4"/>
        <v>390000</v>
      </c>
      <c r="J97" s="65">
        <v>2019</v>
      </c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79"/>
      <c r="AA97" s="39"/>
      <c r="AB97" s="39"/>
    </row>
    <row r="98" spans="1:28" ht="45" x14ac:dyDescent="0.2">
      <c r="A98" s="13" t="s">
        <v>11</v>
      </c>
      <c r="B98" s="13" t="s">
        <v>224</v>
      </c>
      <c r="C98" s="13" t="s">
        <v>13</v>
      </c>
      <c r="D98" s="14" t="str">
        <f t="shared" si="3"/>
        <v>UNI</v>
      </c>
      <c r="E98" s="13" t="s">
        <v>227</v>
      </c>
      <c r="F98" s="13" t="s">
        <v>228</v>
      </c>
      <c r="G98" s="15">
        <v>290000</v>
      </c>
      <c r="H98" s="16">
        <v>0</v>
      </c>
      <c r="I98" s="17">
        <f t="shared" si="4"/>
        <v>226200</v>
      </c>
      <c r="J98" s="65">
        <v>2019</v>
      </c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80"/>
      <c r="AA98" s="39"/>
      <c r="AB98" s="39"/>
    </row>
    <row r="99" spans="1:28" ht="45" x14ac:dyDescent="0.2">
      <c r="A99" s="13" t="s">
        <v>11</v>
      </c>
      <c r="B99" s="13" t="s">
        <v>224</v>
      </c>
      <c r="C99" s="13" t="s">
        <v>61</v>
      </c>
      <c r="D99" s="14" t="str">
        <f t="shared" si="3"/>
        <v>UNI</v>
      </c>
      <c r="E99" s="13" t="s">
        <v>229</v>
      </c>
      <c r="F99" s="13" t="s">
        <v>229</v>
      </c>
      <c r="G99" s="15">
        <v>2570000</v>
      </c>
      <c r="H99" s="16">
        <v>0</v>
      </c>
      <c r="I99" s="17">
        <f t="shared" si="4"/>
        <v>2004600</v>
      </c>
      <c r="J99" s="65">
        <v>2021</v>
      </c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79"/>
      <c r="AA99" s="39"/>
      <c r="AB99" s="39"/>
    </row>
    <row r="100" spans="1:28" ht="60" x14ac:dyDescent="0.2">
      <c r="A100" s="13" t="s">
        <v>11</v>
      </c>
      <c r="B100" s="13" t="s">
        <v>224</v>
      </c>
      <c r="C100" s="13" t="s">
        <v>61</v>
      </c>
      <c r="D100" s="14" t="str">
        <f t="shared" si="3"/>
        <v>UNI</v>
      </c>
      <c r="E100" s="13" t="s">
        <v>230</v>
      </c>
      <c r="F100" s="13" t="s">
        <v>231</v>
      </c>
      <c r="G100" s="15">
        <v>2000000</v>
      </c>
      <c r="H100" s="16">
        <v>0</v>
      </c>
      <c r="I100" s="17">
        <v>1298700</v>
      </c>
      <c r="J100" s="65">
        <v>2022</v>
      </c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80"/>
      <c r="AA100" s="39"/>
      <c r="AB100" s="39"/>
    </row>
    <row r="101" spans="1:28" ht="30" x14ac:dyDescent="0.2">
      <c r="A101" s="13" t="s">
        <v>11</v>
      </c>
      <c r="B101" s="13" t="s">
        <v>224</v>
      </c>
      <c r="C101" s="13" t="s">
        <v>13</v>
      </c>
      <c r="D101" s="14" t="str">
        <f t="shared" si="3"/>
        <v>UNI</v>
      </c>
      <c r="E101" s="13" t="s">
        <v>232</v>
      </c>
      <c r="F101" s="13" t="s">
        <v>233</v>
      </c>
      <c r="G101" s="15">
        <v>300000</v>
      </c>
      <c r="H101" s="16">
        <v>0</v>
      </c>
      <c r="I101" s="17">
        <f t="shared" ref="I101:I127" si="5">G101*0.78</f>
        <v>234000</v>
      </c>
      <c r="J101" s="65">
        <v>2020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79"/>
      <c r="AA101" s="39"/>
      <c r="AB101" s="39"/>
    </row>
    <row r="102" spans="1:28" ht="30" x14ac:dyDescent="0.2">
      <c r="A102" s="13" t="s">
        <v>11</v>
      </c>
      <c r="B102" s="13" t="s">
        <v>224</v>
      </c>
      <c r="C102" s="13" t="s">
        <v>13</v>
      </c>
      <c r="D102" s="14" t="str">
        <f t="shared" si="3"/>
        <v>UNI</v>
      </c>
      <c r="E102" s="13" t="s">
        <v>232</v>
      </c>
      <c r="F102" s="13" t="s">
        <v>234</v>
      </c>
      <c r="G102" s="15">
        <v>300000</v>
      </c>
      <c r="H102" s="16">
        <v>0</v>
      </c>
      <c r="I102" s="17">
        <f t="shared" si="5"/>
        <v>234000</v>
      </c>
      <c r="J102" s="65">
        <v>2021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80"/>
      <c r="AA102" s="39"/>
      <c r="AB102" s="39"/>
    </row>
    <row r="103" spans="1:28" ht="30" x14ac:dyDescent="0.2">
      <c r="A103" s="13" t="s">
        <v>11</v>
      </c>
      <c r="B103" s="13" t="s">
        <v>224</v>
      </c>
      <c r="C103" s="13" t="s">
        <v>13</v>
      </c>
      <c r="D103" s="14" t="str">
        <f t="shared" si="3"/>
        <v>UNI</v>
      </c>
      <c r="E103" s="13" t="s">
        <v>232</v>
      </c>
      <c r="F103" s="13" t="s">
        <v>235</v>
      </c>
      <c r="G103" s="15">
        <v>600000</v>
      </c>
      <c r="H103" s="16">
        <v>0</v>
      </c>
      <c r="I103" s="17">
        <f t="shared" si="5"/>
        <v>468000</v>
      </c>
      <c r="J103" s="65">
        <v>2022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79"/>
      <c r="AA103" s="39"/>
      <c r="AB103" s="39"/>
    </row>
    <row r="104" spans="1:28" ht="15" x14ac:dyDescent="0.2">
      <c r="A104" s="37"/>
      <c r="B104" s="13" t="s">
        <v>236</v>
      </c>
      <c r="C104" s="13" t="s">
        <v>17</v>
      </c>
      <c r="D104" s="14" t="s">
        <v>237</v>
      </c>
      <c r="E104" s="13" t="s">
        <v>238</v>
      </c>
      <c r="F104" s="13" t="s">
        <v>238</v>
      </c>
      <c r="G104" s="15">
        <v>920000</v>
      </c>
      <c r="H104" s="16"/>
      <c r="I104" s="17">
        <f t="shared" si="5"/>
        <v>717600</v>
      </c>
      <c r="J104" s="65">
        <v>2018</v>
      </c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79"/>
      <c r="AA104" s="39"/>
      <c r="AB104" s="39"/>
    </row>
    <row r="105" spans="1:28" ht="30" x14ac:dyDescent="0.2">
      <c r="A105" s="37"/>
      <c r="B105" s="13" t="s">
        <v>208</v>
      </c>
      <c r="C105" s="13" t="s">
        <v>61</v>
      </c>
      <c r="D105" s="14" t="s">
        <v>239</v>
      </c>
      <c r="E105" s="13" t="s">
        <v>240</v>
      </c>
      <c r="F105" s="13" t="s">
        <v>240</v>
      </c>
      <c r="G105" s="15">
        <v>600000</v>
      </c>
      <c r="H105" s="16"/>
      <c r="I105" s="17">
        <f t="shared" si="5"/>
        <v>468000</v>
      </c>
      <c r="J105" s="65">
        <v>2018</v>
      </c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79"/>
      <c r="AA105" s="39"/>
      <c r="AB105" s="39"/>
    </row>
    <row r="106" spans="1:28" ht="30" customHeight="1" x14ac:dyDescent="0.2">
      <c r="A106" s="37"/>
      <c r="B106" s="31" t="s">
        <v>241</v>
      </c>
      <c r="C106" s="31" t="s">
        <v>17</v>
      </c>
      <c r="D106" s="32" t="s">
        <v>242</v>
      </c>
      <c r="E106" s="31" t="s">
        <v>243</v>
      </c>
      <c r="F106" s="31" t="s">
        <v>243</v>
      </c>
      <c r="G106" s="15">
        <v>100000</v>
      </c>
      <c r="H106" s="16"/>
      <c r="I106" s="17">
        <f t="shared" si="5"/>
        <v>78000</v>
      </c>
      <c r="J106" s="65">
        <v>2018</v>
      </c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79"/>
      <c r="AA106" s="39"/>
      <c r="AB106" s="39"/>
    </row>
    <row r="107" spans="1:28" ht="15" x14ac:dyDescent="0.2">
      <c r="A107" s="37"/>
      <c r="B107" s="33"/>
      <c r="C107" s="33"/>
      <c r="D107" s="34"/>
      <c r="E107" s="33"/>
      <c r="F107" s="33"/>
      <c r="G107" s="15">
        <v>175700</v>
      </c>
      <c r="H107" s="16"/>
      <c r="I107" s="17">
        <f t="shared" si="5"/>
        <v>137046</v>
      </c>
      <c r="J107" s="65">
        <v>2019</v>
      </c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79"/>
      <c r="AA107" s="39"/>
      <c r="AB107" s="39"/>
    </row>
    <row r="108" spans="1:28" ht="30" x14ac:dyDescent="0.2">
      <c r="A108" s="37"/>
      <c r="B108" s="13" t="s">
        <v>244</v>
      </c>
      <c r="C108" s="13" t="s">
        <v>17</v>
      </c>
      <c r="D108" s="14" t="s">
        <v>245</v>
      </c>
      <c r="E108" s="13" t="s">
        <v>246</v>
      </c>
      <c r="F108" s="13" t="s">
        <v>246</v>
      </c>
      <c r="G108" s="15">
        <v>170000</v>
      </c>
      <c r="H108" s="16"/>
      <c r="I108" s="17">
        <f t="shared" si="5"/>
        <v>132600</v>
      </c>
      <c r="J108" s="65">
        <v>2018</v>
      </c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79"/>
      <c r="AA108" s="39"/>
      <c r="AB108" s="39"/>
    </row>
    <row r="109" spans="1:28" ht="15" x14ac:dyDescent="0.2">
      <c r="A109" s="37"/>
      <c r="B109" s="31" t="s">
        <v>34</v>
      </c>
      <c r="C109" s="31" t="s">
        <v>17</v>
      </c>
      <c r="D109" s="32" t="s">
        <v>247</v>
      </c>
      <c r="E109" s="31" t="s">
        <v>248</v>
      </c>
      <c r="F109" s="31" t="s">
        <v>248</v>
      </c>
      <c r="G109" s="15">
        <v>100000</v>
      </c>
      <c r="H109" s="16"/>
      <c r="I109" s="17">
        <f t="shared" si="5"/>
        <v>78000</v>
      </c>
      <c r="J109" s="65">
        <v>2018</v>
      </c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79"/>
      <c r="AA109" s="39"/>
      <c r="AB109" s="39"/>
    </row>
    <row r="110" spans="1:28" ht="15" x14ac:dyDescent="0.2">
      <c r="A110" s="37"/>
      <c r="B110" s="33"/>
      <c r="C110" s="33"/>
      <c r="D110" s="34"/>
      <c r="E110" s="33"/>
      <c r="F110" s="33"/>
      <c r="G110" s="15">
        <v>300000</v>
      </c>
      <c r="H110" s="16"/>
      <c r="I110" s="17">
        <f t="shared" si="5"/>
        <v>234000</v>
      </c>
      <c r="J110" s="65">
        <v>2019</v>
      </c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79"/>
      <c r="AA110" s="39"/>
      <c r="AB110" s="39"/>
    </row>
    <row r="111" spans="1:28" ht="30" x14ac:dyDescent="0.2">
      <c r="A111" s="37"/>
      <c r="B111" s="40" t="s">
        <v>249</v>
      </c>
      <c r="C111" s="40" t="s">
        <v>17</v>
      </c>
      <c r="D111" s="41" t="s">
        <v>250</v>
      </c>
      <c r="E111" s="40" t="s">
        <v>251</v>
      </c>
      <c r="F111" s="40" t="s">
        <v>251</v>
      </c>
      <c r="G111" s="15">
        <v>1039200</v>
      </c>
      <c r="H111" s="16"/>
      <c r="I111" s="17">
        <f t="shared" si="5"/>
        <v>810576</v>
      </c>
      <c r="J111" s="65">
        <v>2018</v>
      </c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79"/>
      <c r="AA111" s="39"/>
      <c r="AB111" s="39"/>
    </row>
    <row r="112" spans="1:28" ht="30" customHeight="1" x14ac:dyDescent="0.2">
      <c r="A112" s="37"/>
      <c r="B112" s="31" t="s">
        <v>249</v>
      </c>
      <c r="C112" s="31" t="s">
        <v>17</v>
      </c>
      <c r="D112" s="32" t="s">
        <v>252</v>
      </c>
      <c r="E112" s="31" t="s">
        <v>253</v>
      </c>
      <c r="F112" s="31" t="s">
        <v>253</v>
      </c>
      <c r="G112" s="15">
        <v>100000</v>
      </c>
      <c r="H112" s="16"/>
      <c r="I112" s="17">
        <f t="shared" si="5"/>
        <v>78000</v>
      </c>
      <c r="J112" s="65">
        <v>2018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79"/>
      <c r="AA112" s="39"/>
      <c r="AB112" s="39"/>
    </row>
    <row r="113" spans="1:28" ht="15" x14ac:dyDescent="0.2">
      <c r="A113" s="37"/>
      <c r="B113" s="33"/>
      <c r="C113" s="33"/>
      <c r="D113" s="34"/>
      <c r="E113" s="33"/>
      <c r="F113" s="33"/>
      <c r="G113" s="15">
        <v>530000</v>
      </c>
      <c r="H113" s="16"/>
      <c r="I113" s="17">
        <f t="shared" si="5"/>
        <v>413400</v>
      </c>
      <c r="J113" s="65">
        <v>2019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79"/>
      <c r="AA113" s="39"/>
      <c r="AB113" s="39"/>
    </row>
    <row r="114" spans="1:28" ht="15" x14ac:dyDescent="0.2">
      <c r="A114" s="37"/>
      <c r="B114" s="40" t="s">
        <v>55</v>
      </c>
      <c r="C114" s="40" t="s">
        <v>17</v>
      </c>
      <c r="D114" s="42" t="s">
        <v>254</v>
      </c>
      <c r="E114" s="40" t="s">
        <v>255</v>
      </c>
      <c r="F114" s="40" t="s">
        <v>255</v>
      </c>
      <c r="G114" s="43">
        <v>459615</v>
      </c>
      <c r="H114" s="16"/>
      <c r="I114" s="17">
        <f t="shared" si="5"/>
        <v>358499.7</v>
      </c>
      <c r="J114" s="66">
        <v>2020</v>
      </c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79"/>
      <c r="AA114" s="39"/>
      <c r="AB114" s="39"/>
    </row>
    <row r="115" spans="1:28" ht="30" x14ac:dyDescent="0.2">
      <c r="A115" s="37"/>
      <c r="B115" s="40" t="s">
        <v>256</v>
      </c>
      <c r="C115" s="40" t="s">
        <v>17</v>
      </c>
      <c r="D115" s="42" t="s">
        <v>257</v>
      </c>
      <c r="E115" s="40" t="s">
        <v>258</v>
      </c>
      <c r="F115" s="40" t="s">
        <v>258</v>
      </c>
      <c r="G115" s="43">
        <v>500000</v>
      </c>
      <c r="H115" s="16"/>
      <c r="I115" s="17">
        <f t="shared" si="5"/>
        <v>390000</v>
      </c>
      <c r="J115" s="66">
        <v>2018</v>
      </c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79"/>
      <c r="AA115" s="39"/>
      <c r="AB115" s="39"/>
    </row>
    <row r="116" spans="1:28" ht="30" x14ac:dyDescent="0.2">
      <c r="A116" s="37"/>
      <c r="B116" s="40" t="s">
        <v>259</v>
      </c>
      <c r="C116" s="40" t="s">
        <v>17</v>
      </c>
      <c r="D116" s="42" t="s">
        <v>260</v>
      </c>
      <c r="E116" s="40" t="s">
        <v>261</v>
      </c>
      <c r="F116" s="40" t="s">
        <v>261</v>
      </c>
      <c r="G116" s="43">
        <v>279636</v>
      </c>
      <c r="H116" s="16"/>
      <c r="I116" s="17">
        <f t="shared" si="5"/>
        <v>218116.08000000002</v>
      </c>
      <c r="J116" s="66">
        <v>2020</v>
      </c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79"/>
      <c r="AA116" s="39"/>
      <c r="AB116" s="39"/>
    </row>
    <row r="117" spans="1:28" ht="30" x14ac:dyDescent="0.2">
      <c r="A117" s="37"/>
      <c r="B117" s="40" t="s">
        <v>262</v>
      </c>
      <c r="C117" s="40" t="s">
        <v>17</v>
      </c>
      <c r="D117" s="42" t="s">
        <v>263</v>
      </c>
      <c r="E117" s="40" t="s">
        <v>264</v>
      </c>
      <c r="F117" s="40" t="s">
        <v>264</v>
      </c>
      <c r="G117" s="43">
        <v>360000</v>
      </c>
      <c r="H117" s="16"/>
      <c r="I117" s="17">
        <f t="shared" si="5"/>
        <v>280800</v>
      </c>
      <c r="J117" s="66">
        <v>2018</v>
      </c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79"/>
      <c r="AA117" s="39"/>
      <c r="AB117" s="39"/>
    </row>
    <row r="118" spans="1:28" ht="30" x14ac:dyDescent="0.2">
      <c r="A118" s="37"/>
      <c r="B118" s="40" t="s">
        <v>265</v>
      </c>
      <c r="C118" s="40" t="s">
        <v>17</v>
      </c>
      <c r="D118" s="42" t="s">
        <v>266</v>
      </c>
      <c r="E118" s="40" t="s">
        <v>267</v>
      </c>
      <c r="F118" s="40" t="s">
        <v>267</v>
      </c>
      <c r="G118" s="43">
        <v>180000</v>
      </c>
      <c r="H118" s="16"/>
      <c r="I118" s="17">
        <f t="shared" si="5"/>
        <v>140400</v>
      </c>
      <c r="J118" s="66">
        <v>2018</v>
      </c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79"/>
      <c r="AA118" s="39"/>
      <c r="AB118" s="39"/>
    </row>
    <row r="119" spans="1:28" ht="30" x14ac:dyDescent="0.2">
      <c r="A119" s="37"/>
      <c r="B119" s="40" t="s">
        <v>268</v>
      </c>
      <c r="C119" s="40" t="s">
        <v>61</v>
      </c>
      <c r="D119" s="42" t="s">
        <v>269</v>
      </c>
      <c r="E119" s="40" t="s">
        <v>270</v>
      </c>
      <c r="F119" s="40" t="s">
        <v>270</v>
      </c>
      <c r="G119" s="43">
        <v>1055785</v>
      </c>
      <c r="H119" s="16"/>
      <c r="I119" s="17">
        <f t="shared" si="5"/>
        <v>823512.3</v>
      </c>
      <c r="J119" s="66">
        <v>2020</v>
      </c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79"/>
      <c r="AA119" s="39"/>
      <c r="AB119" s="39"/>
    </row>
    <row r="120" spans="1:28" ht="15" x14ac:dyDescent="0.2">
      <c r="A120" s="37"/>
      <c r="B120" s="40" t="s">
        <v>271</v>
      </c>
      <c r="C120" s="40" t="s">
        <v>17</v>
      </c>
      <c r="D120" s="42" t="s">
        <v>272</v>
      </c>
      <c r="E120" s="40" t="s">
        <v>273</v>
      </c>
      <c r="F120" s="40" t="s">
        <v>273</v>
      </c>
      <c r="G120" s="43">
        <v>144000</v>
      </c>
      <c r="H120" s="16"/>
      <c r="I120" s="17">
        <f t="shared" si="5"/>
        <v>112320</v>
      </c>
      <c r="J120" s="66">
        <v>2020</v>
      </c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79"/>
      <c r="AA120" s="39"/>
      <c r="AB120" s="39"/>
    </row>
    <row r="121" spans="1:28" ht="30" x14ac:dyDescent="0.2">
      <c r="A121" s="37"/>
      <c r="B121" s="40" t="s">
        <v>274</v>
      </c>
      <c r="C121" s="40" t="s">
        <v>17</v>
      </c>
      <c r="D121" s="42" t="s">
        <v>275</v>
      </c>
      <c r="E121" s="40" t="s">
        <v>276</v>
      </c>
      <c r="F121" s="40" t="s">
        <v>276</v>
      </c>
      <c r="G121" s="43">
        <v>120000</v>
      </c>
      <c r="H121" s="16"/>
      <c r="I121" s="17">
        <f t="shared" si="5"/>
        <v>93600</v>
      </c>
      <c r="J121" s="66">
        <v>2020</v>
      </c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79"/>
      <c r="AA121" s="39"/>
      <c r="AB121" s="39"/>
    </row>
    <row r="122" spans="1:28" ht="15" x14ac:dyDescent="0.2">
      <c r="A122" s="37"/>
      <c r="B122" s="40" t="s">
        <v>277</v>
      </c>
      <c r="C122" s="40" t="s">
        <v>13</v>
      </c>
      <c r="D122" s="42" t="s">
        <v>278</v>
      </c>
      <c r="E122" s="40" t="s">
        <v>279</v>
      </c>
      <c r="F122" s="40" t="s">
        <v>279</v>
      </c>
      <c r="G122" s="43">
        <v>150000</v>
      </c>
      <c r="H122" s="16"/>
      <c r="I122" s="17">
        <f t="shared" si="5"/>
        <v>117000</v>
      </c>
      <c r="J122" s="66">
        <v>2018</v>
      </c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79"/>
      <c r="AA122" s="39"/>
      <c r="AB122" s="39"/>
    </row>
    <row r="123" spans="1:28" ht="30" x14ac:dyDescent="0.2">
      <c r="A123" s="37"/>
      <c r="B123" s="40" t="s">
        <v>280</v>
      </c>
      <c r="C123" s="40" t="s">
        <v>17</v>
      </c>
      <c r="D123" s="42" t="s">
        <v>281</v>
      </c>
      <c r="E123" s="40" t="s">
        <v>282</v>
      </c>
      <c r="F123" s="40" t="s">
        <v>282</v>
      </c>
      <c r="G123" s="43">
        <v>216855</v>
      </c>
      <c r="H123" s="16"/>
      <c r="I123" s="17">
        <f t="shared" si="5"/>
        <v>169146.9</v>
      </c>
      <c r="J123" s="67">
        <v>2020</v>
      </c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79"/>
      <c r="AA123" s="39"/>
      <c r="AB123" s="39"/>
    </row>
    <row r="124" spans="1:28" ht="30" x14ac:dyDescent="0.2">
      <c r="A124" s="37"/>
      <c r="B124" s="40" t="s">
        <v>283</v>
      </c>
      <c r="C124" s="40" t="s">
        <v>17</v>
      </c>
      <c r="D124" s="42" t="s">
        <v>284</v>
      </c>
      <c r="E124" s="40" t="s">
        <v>285</v>
      </c>
      <c r="F124" s="40" t="s">
        <v>285</v>
      </c>
      <c r="G124" s="43">
        <v>383248</v>
      </c>
      <c r="H124" s="16"/>
      <c r="I124" s="17">
        <f t="shared" si="5"/>
        <v>298933.44</v>
      </c>
      <c r="J124" s="66">
        <v>2018</v>
      </c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79"/>
      <c r="AA124" s="39"/>
      <c r="AB124" s="39"/>
    </row>
    <row r="125" spans="1:28" ht="30" x14ac:dyDescent="0.2">
      <c r="A125" s="37"/>
      <c r="B125" s="40" t="s">
        <v>286</v>
      </c>
      <c r="C125" s="40" t="s">
        <v>17</v>
      </c>
      <c r="D125" s="42" t="s">
        <v>287</v>
      </c>
      <c r="E125" s="40" t="s">
        <v>267</v>
      </c>
      <c r="F125" s="40" t="s">
        <v>267</v>
      </c>
      <c r="G125" s="43">
        <v>120000</v>
      </c>
      <c r="H125" s="16"/>
      <c r="I125" s="17">
        <f t="shared" si="5"/>
        <v>93600</v>
      </c>
      <c r="J125" s="66">
        <v>2018</v>
      </c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79"/>
      <c r="AA125" s="39"/>
      <c r="AB125" s="39"/>
    </row>
    <row r="126" spans="1:28" ht="30" x14ac:dyDescent="0.2">
      <c r="A126" s="37"/>
      <c r="B126" s="40" t="s">
        <v>288</v>
      </c>
      <c r="C126" s="40" t="s">
        <v>61</v>
      </c>
      <c r="D126" s="42" t="s">
        <v>289</v>
      </c>
      <c r="E126" s="40" t="s">
        <v>270</v>
      </c>
      <c r="F126" s="40" t="s">
        <v>270</v>
      </c>
      <c r="G126" s="43">
        <v>1168179</v>
      </c>
      <c r="H126" s="16"/>
      <c r="I126" s="17">
        <f t="shared" si="5"/>
        <v>911179.62</v>
      </c>
      <c r="J126" s="66">
        <v>2020</v>
      </c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79"/>
      <c r="AA126" s="39"/>
      <c r="AB126" s="39"/>
    </row>
    <row r="127" spans="1:28" ht="30" x14ac:dyDescent="0.2">
      <c r="A127" s="37"/>
      <c r="B127" s="40" t="s">
        <v>208</v>
      </c>
      <c r="C127" s="40" t="s">
        <v>61</v>
      </c>
      <c r="D127" s="42" t="s">
        <v>290</v>
      </c>
      <c r="E127" s="40" t="s">
        <v>291</v>
      </c>
      <c r="F127" s="40" t="s">
        <v>291</v>
      </c>
      <c r="G127" s="43">
        <v>372953</v>
      </c>
      <c r="H127" s="16"/>
      <c r="I127" s="17">
        <f t="shared" si="5"/>
        <v>290903.34000000003</v>
      </c>
      <c r="J127" s="66">
        <v>2018</v>
      </c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79"/>
      <c r="AA127" s="39"/>
      <c r="AB127" s="39"/>
    </row>
    <row r="128" spans="1:28" ht="70.5" customHeight="1" x14ac:dyDescent="0.2">
      <c r="A128" s="37"/>
      <c r="B128" s="40" t="s">
        <v>193</v>
      </c>
      <c r="C128" s="40" t="s">
        <v>17</v>
      </c>
      <c r="D128" s="42" t="s">
        <v>292</v>
      </c>
      <c r="E128" s="40" t="s">
        <v>293</v>
      </c>
      <c r="F128" s="40" t="s">
        <v>294</v>
      </c>
      <c r="G128" s="43"/>
      <c r="H128" s="16"/>
      <c r="I128" s="44">
        <v>100000</v>
      </c>
      <c r="J128" s="68">
        <v>2018</v>
      </c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79"/>
      <c r="AA128" s="39"/>
      <c r="AB128" s="39"/>
    </row>
    <row r="129" spans="1:28" ht="63" customHeight="1" x14ac:dyDescent="0.2">
      <c r="A129" s="37"/>
      <c r="B129" s="40" t="s">
        <v>280</v>
      </c>
      <c r="C129" s="40" t="s">
        <v>17</v>
      </c>
      <c r="D129" s="42" t="s">
        <v>295</v>
      </c>
      <c r="E129" s="40" t="s">
        <v>296</v>
      </c>
      <c r="F129" s="40" t="s">
        <v>297</v>
      </c>
      <c r="G129" s="43"/>
      <c r="H129" s="16"/>
      <c r="I129" s="44">
        <v>550000</v>
      </c>
      <c r="J129" s="68">
        <v>2018</v>
      </c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79"/>
      <c r="AA129" s="39"/>
      <c r="AB129" s="39"/>
    </row>
    <row r="130" spans="1:28" ht="60" x14ac:dyDescent="0.2">
      <c r="A130" s="37"/>
      <c r="B130" s="40" t="s">
        <v>298</v>
      </c>
      <c r="C130" s="40" t="s">
        <v>17</v>
      </c>
      <c r="D130" s="42" t="s">
        <v>299</v>
      </c>
      <c r="E130" s="40" t="s">
        <v>300</v>
      </c>
      <c r="F130" s="40" t="s">
        <v>301</v>
      </c>
      <c r="G130" s="43"/>
      <c r="H130" s="16"/>
      <c r="I130" s="44">
        <v>200000</v>
      </c>
      <c r="J130" s="68">
        <v>2018</v>
      </c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79"/>
      <c r="AA130" s="39"/>
      <c r="AB130" s="39"/>
    </row>
    <row r="131" spans="1:28" ht="15" x14ac:dyDescent="0.2">
      <c r="A131" s="45"/>
      <c r="B131" s="45"/>
      <c r="C131" s="45"/>
      <c r="D131" s="46"/>
      <c r="E131" s="45"/>
      <c r="F131" s="45"/>
      <c r="G131" s="47"/>
      <c r="H131" s="47"/>
      <c r="I131" s="47"/>
      <c r="J131" s="38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8" ht="15" x14ac:dyDescent="0.2">
      <c r="A132" s="45"/>
      <c r="B132" s="45"/>
      <c r="C132" s="45"/>
      <c r="D132" s="48"/>
      <c r="E132" s="45"/>
      <c r="F132" s="45"/>
      <c r="G132" s="47"/>
      <c r="H132" s="47"/>
      <c r="I132" s="4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8" ht="26.25" x14ac:dyDescent="0.2">
      <c r="A133" s="37"/>
      <c r="B133" s="37"/>
      <c r="C133" s="37"/>
      <c r="D133" s="37"/>
      <c r="E133" s="37"/>
      <c r="F133" s="49" t="s">
        <v>302</v>
      </c>
      <c r="G133" s="39"/>
      <c r="H133" s="39"/>
      <c r="I133" s="50">
        <f>SUM(I4:I130)</f>
        <v>62781587.379999995</v>
      </c>
      <c r="J133" s="51"/>
      <c r="K133" s="57"/>
      <c r="L133" s="57"/>
      <c r="M133" s="57"/>
      <c r="N133" s="62"/>
      <c r="O133" s="57"/>
      <c r="P133" s="57"/>
      <c r="Q133" s="57"/>
      <c r="R133" s="57"/>
      <c r="S133" s="57"/>
      <c r="T133" s="57"/>
      <c r="U133" s="57"/>
      <c r="V133" s="57"/>
    </row>
    <row r="134" spans="1:28" x14ac:dyDescent="0.2">
      <c r="A134" s="52"/>
      <c r="B134" s="45"/>
      <c r="C134" s="45"/>
      <c r="D134" s="45"/>
      <c r="E134" s="45"/>
      <c r="F134" s="45"/>
      <c r="G134" s="47"/>
      <c r="H134" s="47"/>
      <c r="I134" s="53"/>
      <c r="J134" s="51"/>
      <c r="K134" s="57"/>
      <c r="L134" s="57"/>
      <c r="M134" s="57"/>
      <c r="N134" s="62"/>
      <c r="O134" s="57"/>
      <c r="P134" s="57"/>
      <c r="Q134" s="57"/>
      <c r="R134" s="57"/>
      <c r="S134" s="57"/>
      <c r="T134" s="57"/>
      <c r="U134" s="57"/>
      <c r="V134" s="57"/>
    </row>
    <row r="135" spans="1:28" ht="18.75" x14ac:dyDescent="0.3">
      <c r="A135" s="52"/>
      <c r="B135" s="45"/>
      <c r="C135" s="45"/>
      <c r="D135" s="45"/>
      <c r="E135" s="45"/>
      <c r="F135" s="45"/>
      <c r="G135" s="47"/>
      <c r="H135" s="47"/>
      <c r="I135" s="54"/>
      <c r="J135" s="55"/>
      <c r="K135" s="55"/>
      <c r="L135" s="55"/>
      <c r="M135" s="55"/>
      <c r="N135" s="56"/>
      <c r="O135" s="55"/>
      <c r="P135" s="55"/>
      <c r="Q135" s="55"/>
      <c r="R135" s="55"/>
      <c r="S135" s="55"/>
      <c r="T135" s="55"/>
      <c r="U135" s="57"/>
      <c r="V135" s="57"/>
    </row>
    <row r="136" spans="1:28" ht="26.25" x14ac:dyDescent="0.2">
      <c r="A136" s="52"/>
      <c r="B136" s="45"/>
      <c r="C136" s="45"/>
      <c r="D136" s="45"/>
      <c r="E136" s="45"/>
      <c r="F136" s="45"/>
      <c r="G136" s="47"/>
      <c r="H136" s="58">
        <v>2018</v>
      </c>
      <c r="I136" s="50">
        <f>SUMIF($J$4:$J$130,H136,$I$4:$I$130)</f>
        <v>5973664.7800000003</v>
      </c>
      <c r="J136" s="59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57"/>
      <c r="V136" s="57"/>
    </row>
    <row r="137" spans="1:28" ht="26.25" x14ac:dyDescent="0.2">
      <c r="A137" s="45"/>
      <c r="B137" s="45"/>
      <c r="C137" s="45"/>
      <c r="D137" s="45"/>
      <c r="E137" s="45"/>
      <c r="F137" s="45"/>
      <c r="G137" s="47"/>
      <c r="H137" s="58">
        <v>2019</v>
      </c>
      <c r="I137" s="50">
        <f t="shared" ref="I137:I140" si="6">SUMIF($J$4:$J$130,H137,$I$4:$I$130)</f>
        <v>14169870</v>
      </c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57"/>
      <c r="V137" s="57"/>
    </row>
    <row r="138" spans="1:28" ht="26.25" x14ac:dyDescent="0.2">
      <c r="A138" s="45"/>
      <c r="B138" s="45"/>
      <c r="C138" s="45"/>
      <c r="D138" s="45"/>
      <c r="E138" s="45"/>
      <c r="F138" s="45"/>
      <c r="G138" s="47"/>
      <c r="H138" s="58">
        <v>2020</v>
      </c>
      <c r="I138" s="50">
        <f t="shared" si="6"/>
        <v>14251590.6</v>
      </c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57"/>
      <c r="V138" s="57"/>
    </row>
    <row r="139" spans="1:28" ht="26.25" x14ac:dyDescent="0.2">
      <c r="A139" s="45"/>
      <c r="B139" s="45"/>
      <c r="C139" s="45"/>
      <c r="D139" s="45"/>
      <c r="E139" s="45"/>
      <c r="F139" s="45"/>
      <c r="G139" s="47"/>
      <c r="H139" s="58">
        <v>2021</v>
      </c>
      <c r="I139" s="50">
        <f t="shared" si="6"/>
        <v>14020500</v>
      </c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57"/>
      <c r="V139" s="57"/>
    </row>
    <row r="140" spans="1:28" ht="26.25" x14ac:dyDescent="0.2">
      <c r="A140" s="45"/>
      <c r="B140" s="45"/>
      <c r="C140" s="45"/>
      <c r="D140" s="45"/>
      <c r="E140" s="45"/>
      <c r="F140" s="45"/>
      <c r="G140" s="47"/>
      <c r="H140" s="58">
        <v>2022</v>
      </c>
      <c r="I140" s="50">
        <f t="shared" si="6"/>
        <v>14365962</v>
      </c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57"/>
      <c r="V140" s="57"/>
    </row>
    <row r="141" spans="1:28" x14ac:dyDescent="0.2">
      <c r="A141" s="45"/>
      <c r="B141" s="45"/>
      <c r="C141" s="45"/>
      <c r="D141" s="45"/>
      <c r="E141" s="45"/>
      <c r="F141" s="45"/>
      <c r="G141" s="47"/>
      <c r="H141" s="47"/>
      <c r="I141" s="54"/>
      <c r="J141" s="61"/>
      <c r="K141" s="57"/>
      <c r="L141" s="57"/>
      <c r="M141" s="57"/>
      <c r="N141" s="62"/>
      <c r="O141" s="57"/>
      <c r="P141" s="57"/>
      <c r="Q141" s="57"/>
      <c r="R141" s="57"/>
      <c r="S141" s="57"/>
      <c r="T141" s="57"/>
      <c r="U141" s="57"/>
      <c r="V141" s="57"/>
    </row>
    <row r="142" spans="1:28" x14ac:dyDescent="0.2">
      <c r="A142" s="45"/>
      <c r="B142" s="45"/>
      <c r="C142" s="45"/>
      <c r="D142" s="45"/>
      <c r="E142" s="45"/>
      <c r="F142" s="45"/>
      <c r="G142" s="47"/>
      <c r="H142" s="47" t="s">
        <v>303</v>
      </c>
      <c r="I142" s="54"/>
      <c r="J142" s="61"/>
      <c r="K142" s="57"/>
      <c r="L142" s="57"/>
      <c r="M142" s="57"/>
      <c r="N142" s="62"/>
      <c r="O142" s="57"/>
      <c r="P142" s="57"/>
      <c r="Q142" s="57"/>
      <c r="R142" s="57"/>
      <c r="S142" s="57"/>
      <c r="T142" s="57"/>
      <c r="U142" s="57"/>
      <c r="V142" s="57"/>
    </row>
    <row r="143" spans="1:28" x14ac:dyDescent="0.2">
      <c r="A143" s="45"/>
      <c r="B143" s="45"/>
      <c r="C143" s="45"/>
      <c r="D143" s="45"/>
      <c r="E143" s="45"/>
      <c r="F143" s="45"/>
      <c r="G143" s="47"/>
      <c r="H143" s="47"/>
      <c r="I143" s="47"/>
      <c r="J143" s="61"/>
      <c r="K143" s="57"/>
      <c r="L143" s="57"/>
      <c r="M143" s="57"/>
      <c r="N143" s="62"/>
      <c r="O143" s="57"/>
      <c r="P143" s="57"/>
      <c r="Q143" s="57"/>
      <c r="R143" s="57"/>
      <c r="S143" s="57"/>
      <c r="T143" s="57"/>
      <c r="U143" s="57"/>
      <c r="V143" s="57"/>
    </row>
    <row r="144" spans="1:28" ht="26.25" x14ac:dyDescent="0.2">
      <c r="H144" s="58">
        <v>2018</v>
      </c>
      <c r="I144" s="50">
        <v>11860056</v>
      </c>
    </row>
    <row r="145" spans="8:9" ht="26.25" x14ac:dyDescent="0.2">
      <c r="H145" s="58">
        <v>2019</v>
      </c>
      <c r="I145" s="50">
        <v>11839620</v>
      </c>
    </row>
    <row r="146" spans="8:9" ht="26.25" x14ac:dyDescent="0.2">
      <c r="H146" s="58">
        <v>2020</v>
      </c>
      <c r="I146" s="50">
        <v>11858496</v>
      </c>
    </row>
    <row r="147" spans="8:9" ht="26.25" x14ac:dyDescent="0.2">
      <c r="H147" s="58">
        <v>2021</v>
      </c>
      <c r="I147" s="50">
        <v>11797500</v>
      </c>
    </row>
    <row r="148" spans="8:9" ht="26.25" x14ac:dyDescent="0.2">
      <c r="H148" s="58">
        <v>2022</v>
      </c>
      <c r="I148" s="50">
        <v>11144328</v>
      </c>
    </row>
    <row r="151" spans="8:9" x14ac:dyDescent="0.2">
      <c r="I151" s="63"/>
    </row>
  </sheetData>
  <autoFilter ref="A3:J130"/>
  <mergeCells count="29">
    <mergeCell ref="B112:B113"/>
    <mergeCell ref="C112:C113"/>
    <mergeCell ref="D112:D113"/>
    <mergeCell ref="E112:E113"/>
    <mergeCell ref="F112:F113"/>
    <mergeCell ref="B106:B107"/>
    <mergeCell ref="C106:C107"/>
    <mergeCell ref="D106:D107"/>
    <mergeCell ref="E106:E107"/>
    <mergeCell ref="F106:F107"/>
    <mergeCell ref="B109:B110"/>
    <mergeCell ref="C109:C110"/>
    <mergeCell ref="D109:D110"/>
    <mergeCell ref="E109:E110"/>
    <mergeCell ref="F109:F110"/>
    <mergeCell ref="E76:E79"/>
    <mergeCell ref="F76:F79"/>
    <mergeCell ref="B93:B94"/>
    <mergeCell ref="C93:C94"/>
    <mergeCell ref="D93:D94"/>
    <mergeCell ref="E93:E94"/>
    <mergeCell ref="F93:F94"/>
    <mergeCell ref="E20:E23"/>
    <mergeCell ref="F20:F23"/>
    <mergeCell ref="B64:B65"/>
    <mergeCell ref="C64:C65"/>
    <mergeCell ref="D64:D65"/>
    <mergeCell ref="E64:E65"/>
    <mergeCell ref="F64:F65"/>
  </mergeCells>
  <dataValidations count="1">
    <dataValidation type="list" allowBlank="1" showErrorMessage="1" errorTitle="dato non valito" sqref="M18:M27 M33:M36 M38:M40 M44:M46 L42:M42 L48:M48 K47:L47 M56:M57 M62:M69 K4:L28 N46 N93:N94 M4:M5 M8:M16 L43:L46 L29:L41 K29:K46 M98:M130 K48:K85 L49:L85 M71:M85 K86:L130 M87:M96">
      <formula1>categoria</formula1>
    </dataValidation>
  </dataValidations>
  <pageMargins left="0.70866141732283472" right="0.31496062992125984" top="0.94488188976377963" bottom="0.35433070866141736" header="0.31496062992125984" footer="0.31496062992125984"/>
  <pageSetup paperSize="8" scale="80" orientation="landscape" r:id="rId1"/>
  <headerFooter>
    <oddHeader>&amp;CAllegato 3 - Capitolo 5 - Programma degli Interventi 2018 - 2022
elaborato a cura di Uniacque S.p.A.</oddHeader>
  </headerFooter>
  <rowBreaks count="1" manualBreakCount="1">
    <brk id="75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PDI 2018-22 U.ATO AGGIORNATO</vt:lpstr>
      <vt:lpstr>'PDI 2018-22 U.ATO AGGIORNATO'!Titoli_stampa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utente1</dc:creator>
  <cp:lastModifiedBy>utente1</cp:lastModifiedBy>
  <dcterms:created xsi:type="dcterms:W3CDTF">2017-12-05T15:16:45Z</dcterms:created>
  <dcterms:modified xsi:type="dcterms:W3CDTF">2017-12-05T15:17:31Z</dcterms:modified>
  <cp:contentStatus>Finale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